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esktop\ALNAP HELP Library\Resources for Library\11 11 25 Ukraine Collection\Infant and young child feeding\IYCF E Assessment guidelines\"/>
    </mc:Choice>
  </mc:AlternateContent>
  <xr:revisionPtr revIDLastSave="0" documentId="8_{24A03AD9-4347-4778-AA5C-14C9A171CE55}" xr6:coauthVersionLast="47" xr6:coauthVersionMax="47" xr10:uidLastSave="{00000000-0000-0000-0000-000000000000}"/>
  <bookViews>
    <workbookView xWindow="-108" yWindow="-108" windowWidth="19416" windowHeight="10416" xr2:uid="{00000000-000D-0000-FFFF-FFFF00000000}"/>
  </bookViews>
  <sheets>
    <sheet name="Sc.A. Standalone Surveys" sheetId="1" r:id="rId1"/>
    <sheet name="Sc. B. Nested survey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2" l="1"/>
  <c r="H47" i="2" s="1"/>
  <c r="D46" i="2"/>
  <c r="D47" i="2" s="1"/>
  <c r="I45" i="2"/>
  <c r="D45" i="2"/>
  <c r="O7" i="2"/>
  <c r="O23" i="2" s="1"/>
  <c r="J7" i="2"/>
  <c r="J18" i="2" s="1"/>
  <c r="E7" i="2"/>
  <c r="E13" i="2" s="1"/>
  <c r="C27" i="1"/>
  <c r="H10" i="1"/>
  <c r="D10" i="1"/>
  <c r="H8" i="1"/>
  <c r="H9" i="1" s="1"/>
  <c r="D8" i="1"/>
  <c r="C9" i="1" s="1"/>
  <c r="H7" i="1"/>
  <c r="D7" i="1"/>
  <c r="J14" i="2" l="1"/>
  <c r="G13" i="1"/>
  <c r="G9" i="1"/>
  <c r="E24" i="2"/>
  <c r="O19" i="2"/>
  <c r="O14" i="2"/>
  <c r="C51" i="2"/>
  <c r="I47" i="2"/>
  <c r="H51" i="2" s="1"/>
  <c r="J24" i="2"/>
  <c r="O24" i="2"/>
  <c r="J13" i="2"/>
  <c r="E25" i="2"/>
  <c r="O13" i="2"/>
  <c r="J25" i="2"/>
  <c r="D9" i="1"/>
  <c r="C12" i="1" s="1"/>
  <c r="E14" i="2"/>
  <c r="O18" i="2"/>
  <c r="E19" i="2"/>
  <c r="C47" i="2"/>
  <c r="J19" i="2"/>
  <c r="E20" i="2"/>
  <c r="E15" i="2"/>
  <c r="O25" i="2"/>
  <c r="O20" i="2"/>
  <c r="H8" i="2"/>
  <c r="O15" i="2"/>
  <c r="E11" i="2"/>
  <c r="J16" i="2"/>
  <c r="O21" i="2"/>
  <c r="J20" i="2"/>
  <c r="J15" i="2"/>
  <c r="E21" i="2"/>
  <c r="M8" i="2"/>
  <c r="E16" i="2"/>
  <c r="J21" i="2"/>
  <c r="J11" i="2"/>
  <c r="O16" i="2"/>
  <c r="E22" i="2"/>
  <c r="O11" i="2"/>
  <c r="E17" i="2"/>
  <c r="J22" i="2"/>
  <c r="E12" i="2"/>
  <c r="J17" i="2"/>
  <c r="O22" i="2"/>
  <c r="J12" i="2"/>
  <c r="O17" i="2"/>
  <c r="E23" i="2"/>
  <c r="O12" i="2"/>
  <c r="E18" i="2"/>
  <c r="J23" i="2"/>
</calcChain>
</file>

<file path=xl/sharedStrings.xml><?xml version="1.0" encoding="utf-8"?>
<sst xmlns="http://schemas.openxmlformats.org/spreadsheetml/2006/main" count="139" uniqueCount="47">
  <si>
    <t xml:space="preserve"> </t>
  </si>
  <si>
    <t>z</t>
  </si>
  <si>
    <t>t</t>
  </si>
  <si>
    <t xml:space="preserve">% expected prevalence </t>
  </si>
  <si>
    <t>1-expected prevalence</t>
  </si>
  <si>
    <t>Desired precision %</t>
  </si>
  <si>
    <t>DEFF</t>
  </si>
  <si>
    <t xml:space="preserve">n </t>
  </si>
  <si>
    <t>n 0-23 months</t>
  </si>
  <si>
    <t>average HH size</t>
  </si>
  <si>
    <t>% of under 5 (fraction of 1)</t>
  </si>
  <si>
    <t>% non response rate (fraction of 1)</t>
  </si>
  <si>
    <t xml:space="preserve">nHH sample size in number of households </t>
  </si>
  <si>
    <t>Enter the sample size of children 0-59 months here:</t>
  </si>
  <si>
    <t>Estimated number of children per month of age</t>
  </si>
  <si>
    <t>Enter the sample size of children 6-59 months</t>
  </si>
  <si>
    <t>Number of children per month of age</t>
  </si>
  <si>
    <t>Additional sample of 0-5 months expected</t>
  </si>
  <si>
    <t>Number of children in the sample</t>
  </si>
  <si>
    <t>Age range of children of indicator</t>
  </si>
  <si>
    <t>Number of months included in smart sample</t>
  </si>
  <si>
    <t>Sample</t>
  </si>
  <si>
    <t>Age range of children in the sample</t>
  </si>
  <si>
    <t>EvBF – Ever breastfed 0-23 months</t>
  </si>
  <si>
    <t xml:space="preserve">0-23 months </t>
  </si>
  <si>
    <t>EIBF – Early initiation of breastfeeding 0-23 months</t>
  </si>
  <si>
    <t>0-23 months</t>
  </si>
  <si>
    <t>BoF – Bottle feeding 0-23 months</t>
  </si>
  <si>
    <t>MMF – Minimum meal frequency 6-23 months</t>
  </si>
  <si>
    <t>6-23 months</t>
  </si>
  <si>
    <t>MDD – Minimum dietary diversity 6-23 months</t>
  </si>
  <si>
    <t>MAD – Minimum acceptable diet</t>
  </si>
  <si>
    <t>MMFF – Minimum milk feeding frequency for non-breastfed children 6-23 months</t>
  </si>
  <si>
    <t>EFF – Egg and/or flesh food consumption 6-23 months</t>
  </si>
  <si>
    <t>SwB – Sweet beverage consumption 6-23 months</t>
  </si>
  <si>
    <t xml:space="preserve">UFC – Unhealthy food consumption </t>
  </si>
  <si>
    <t>ZVF – Zero vegetable or fruit consumption 6-23 months</t>
  </si>
  <si>
    <t xml:space="preserve">CBF – Continued breastfeeding </t>
  </si>
  <si>
    <t>12-23 months</t>
  </si>
  <si>
    <t>EBF – Exclusive breastfeeding under six months</t>
  </si>
  <si>
    <t>0-6 months</t>
  </si>
  <si>
    <t>MixMF – Mixed milk feeding under six months</t>
  </si>
  <si>
    <t>ISSSF- Introduction of solid/semi solid food</t>
  </si>
  <si>
    <t xml:space="preserve">6-8 months </t>
  </si>
  <si>
    <t>n</t>
  </si>
  <si>
    <t>d=+ or -%</t>
  </si>
  <si>
    <t>d =+ or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</si>
</sst>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0"/>
      <color rgb="FF000000"/>
      <name val="Arial"/>
      <scheme val="minor"/>
    </font>
    <font>
      <sz val="10"/>
      <color theme="1"/>
      <name val="Arial"/>
      <family val="2"/>
    </font>
    <font>
      <sz val="10"/>
      <color theme="1"/>
      <name val="Calibri"/>
      <family val="2"/>
    </font>
    <font>
      <sz val="10"/>
      <name val="Arial"/>
      <family val="2"/>
    </font>
    <font>
      <b/>
      <sz val="10"/>
      <color theme="1"/>
      <name val="Calibri"/>
      <family val="2"/>
    </font>
    <font>
      <b/>
      <sz val="10"/>
      <color rgb="FF4A86E8"/>
      <name val="Calibri"/>
      <family val="2"/>
    </font>
    <font>
      <b/>
      <sz val="10"/>
      <color rgb="FF000000"/>
      <name val="Calibri"/>
      <family val="2"/>
    </font>
    <font>
      <b/>
      <sz val="14"/>
      <color theme="9"/>
      <name val="Arial"/>
      <family val="2"/>
    </font>
    <font>
      <sz val="14"/>
      <color theme="9"/>
      <name val="Arial"/>
      <family val="2"/>
    </font>
    <font>
      <sz val="10"/>
      <color rgb="FF000000"/>
      <name val="Arial"/>
      <family val="2"/>
    </font>
    <font>
      <b/>
      <sz val="10"/>
      <color theme="1"/>
      <name val="Arial"/>
      <family val="2"/>
    </font>
    <font>
      <b/>
      <sz val="12"/>
      <color theme="1"/>
      <name val="Arial"/>
      <family val="2"/>
    </font>
    <font>
      <sz val="12"/>
      <name val="Arial"/>
      <family val="2"/>
    </font>
    <font>
      <b/>
      <sz val="10"/>
      <color theme="0"/>
      <name val="Arial"/>
      <family val="2"/>
    </font>
    <font>
      <b/>
      <sz val="10"/>
      <color theme="4" tint="-0.249977111117893"/>
      <name val="Arial"/>
      <family val="2"/>
    </font>
    <font>
      <b/>
      <sz val="12"/>
      <color theme="4" tint="-0.249977111117893"/>
      <name val="Arial"/>
      <family val="2"/>
    </font>
  </fonts>
  <fills count="15">
    <fill>
      <patternFill patternType="none"/>
    </fill>
    <fill>
      <patternFill patternType="gray125"/>
    </fill>
    <fill>
      <patternFill patternType="solid">
        <fgColor rgb="FFCCCCCC"/>
        <bgColor rgb="FFCCCCCC"/>
      </patternFill>
    </fill>
    <fill>
      <patternFill patternType="solid">
        <fgColor rgb="FFB7B7B7"/>
        <bgColor rgb="FFB7B7B7"/>
      </patternFill>
    </fill>
    <fill>
      <patternFill patternType="solid">
        <fgColor rgb="FFFFF2CC"/>
        <bgColor rgb="FFFFF2CC"/>
      </patternFill>
    </fill>
    <fill>
      <patternFill patternType="solid">
        <fgColor rgb="FFFFFFFF"/>
        <bgColor rgb="FFFFFFFF"/>
      </patternFill>
    </fill>
    <fill>
      <patternFill patternType="solid">
        <fgColor theme="7"/>
        <bgColor rgb="FFFF9900"/>
      </patternFill>
    </fill>
    <fill>
      <patternFill patternType="solid">
        <fgColor theme="7"/>
        <bgColor rgb="FFF6B26B"/>
      </patternFill>
    </fill>
    <fill>
      <patternFill patternType="solid">
        <fgColor theme="0"/>
        <bgColor indexed="64"/>
      </patternFill>
    </fill>
    <fill>
      <patternFill patternType="solid">
        <fgColor theme="0"/>
        <bgColor rgb="FFEFEFEF"/>
      </patternFill>
    </fill>
    <fill>
      <patternFill patternType="solid">
        <fgColor theme="0"/>
        <bgColor rgb="FFF4CCCC"/>
      </patternFill>
    </fill>
    <fill>
      <patternFill patternType="solid">
        <fgColor theme="6" tint="0.79998168889431442"/>
        <bgColor rgb="FFEA9999"/>
      </patternFill>
    </fill>
    <fill>
      <patternFill patternType="solid">
        <fgColor theme="2"/>
        <bgColor indexed="64"/>
      </patternFill>
    </fill>
    <fill>
      <patternFill patternType="solid">
        <fgColor theme="0" tint="-4.9989318521683403E-2"/>
        <bgColor indexed="64"/>
      </patternFill>
    </fill>
    <fill>
      <patternFill patternType="solid">
        <fgColor rgb="FFFFFF00"/>
        <bgColor rgb="FFFFF2CC"/>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right/>
      <top/>
      <bottom style="thin">
        <color theme="2"/>
      </bottom>
      <diagonal/>
    </border>
    <border>
      <left/>
      <right/>
      <top style="thin">
        <color theme="2"/>
      </top>
      <bottom style="thin">
        <color theme="2"/>
      </bottom>
      <diagonal/>
    </border>
    <border>
      <left/>
      <right/>
      <top style="thin">
        <color theme="2"/>
      </top>
      <bottom/>
      <diagonal/>
    </border>
    <border>
      <left style="thin">
        <color theme="0" tint="-0.24994659260841701"/>
      </left>
      <right/>
      <top/>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rgb="FF000000"/>
      </left>
      <right style="thin">
        <color theme="0" tint="-0.24994659260841701"/>
      </right>
      <top/>
      <bottom style="thin">
        <color rgb="FF000000"/>
      </bottom>
      <diagonal/>
    </border>
    <border>
      <left style="thin">
        <color theme="0" tint="-0.24994659260841701"/>
      </left>
      <right style="thin">
        <color theme="0" tint="-0.24994659260841701"/>
      </right>
      <top/>
      <bottom style="thin">
        <color rgb="FF000000"/>
      </bottom>
      <diagonal/>
    </border>
    <border>
      <left style="thin">
        <color theme="0" tint="-0.24994659260841701"/>
      </left>
      <right/>
      <top/>
      <bottom style="thin">
        <color rgb="FF000000"/>
      </bottom>
      <diagonal/>
    </border>
    <border>
      <left/>
      <right style="thin">
        <color theme="0" tint="-0.24994659260841701"/>
      </right>
      <top style="thin">
        <color rgb="FF000000"/>
      </top>
      <bottom style="thin">
        <color rgb="FF000000"/>
      </bottom>
      <diagonal/>
    </border>
    <border>
      <left style="thin">
        <color theme="0" tint="-0.24994659260841701"/>
      </left>
      <right style="thin">
        <color theme="0" tint="-0.24994659260841701"/>
      </right>
      <top style="thin">
        <color rgb="FF000000"/>
      </top>
      <bottom style="thin">
        <color rgb="FF000000"/>
      </bottom>
      <diagonal/>
    </border>
    <border>
      <left style="thin">
        <color theme="0" tint="-0.24994659260841701"/>
      </left>
      <right/>
      <top style="thin">
        <color rgb="FF000000"/>
      </top>
      <bottom style="thin">
        <color rgb="FF000000"/>
      </bottom>
      <diagonal/>
    </border>
    <border>
      <left/>
      <right style="thin">
        <color theme="2"/>
      </right>
      <top/>
      <bottom style="thin">
        <color rgb="FF000000"/>
      </bottom>
      <diagonal/>
    </border>
    <border>
      <left style="thin">
        <color theme="2"/>
      </left>
      <right style="thin">
        <color theme="2"/>
      </right>
      <top/>
      <bottom style="thin">
        <color rgb="FF000000"/>
      </bottom>
      <diagonal/>
    </border>
    <border>
      <left style="thin">
        <color theme="0" tint="-0.14996795556505021"/>
      </left>
      <right style="thin">
        <color theme="0" tint="-0.14996795556505021"/>
      </right>
      <top/>
      <bottom style="thin">
        <color rgb="FF000000"/>
      </bottom>
      <diagonal/>
    </border>
    <border>
      <left style="thin">
        <color theme="0" tint="-0.14996795556505021"/>
      </left>
      <right/>
      <top/>
      <bottom style="thin">
        <color rgb="FF000000"/>
      </bottom>
      <diagonal/>
    </border>
    <border>
      <left style="thin">
        <color rgb="FF000000"/>
      </left>
      <right style="thin">
        <color theme="0" tint="-0.24994659260841701"/>
      </right>
      <top/>
      <bottom/>
      <diagonal/>
    </border>
    <border>
      <left/>
      <right style="thin">
        <color theme="0" tint="-0.14996795556505021"/>
      </right>
      <top/>
      <bottom style="thin">
        <color rgb="FF000000"/>
      </bottom>
      <diagonal/>
    </border>
    <border>
      <left style="thin">
        <color theme="2"/>
      </left>
      <right/>
      <top/>
      <bottom style="thin">
        <color theme="2"/>
      </bottom>
      <diagonal/>
    </border>
    <border>
      <left style="thin">
        <color theme="2"/>
      </left>
      <right style="thin">
        <color theme="2"/>
      </right>
      <top/>
      <bottom style="thin">
        <color theme="2"/>
      </bottom>
      <diagonal/>
    </border>
    <border>
      <left/>
      <right style="thin">
        <color theme="2"/>
      </right>
      <top/>
      <bottom style="thin">
        <color theme="2"/>
      </bottom>
      <diagonal/>
    </border>
  </borders>
  <cellStyleXfs count="1">
    <xf numFmtId="0" fontId="0" fillId="0" borderId="0"/>
  </cellStyleXfs>
  <cellXfs count="101">
    <xf numFmtId="0" fontId="0" fillId="0" borderId="0" xfId="0"/>
    <xf numFmtId="0" fontId="9" fillId="0" borderId="0" xfId="0" applyFont="1"/>
    <xf numFmtId="0" fontId="1" fillId="7" borderId="8" xfId="0" applyFont="1" applyFill="1" applyBorder="1" applyAlignment="1" applyProtection="1">
      <alignment horizontal="right" vertical="center" wrapText="1"/>
      <protection locked="0"/>
    </xf>
    <xf numFmtId="0" fontId="1" fillId="6" borderId="7" xfId="0" applyFont="1" applyFill="1" applyBorder="1" applyAlignment="1" applyProtection="1">
      <alignment vertical="center" wrapText="1"/>
      <protection locked="0"/>
    </xf>
    <xf numFmtId="0" fontId="1" fillId="6" borderId="8" xfId="0" applyFont="1" applyFill="1" applyBorder="1" applyAlignment="1" applyProtection="1">
      <alignment vertical="center" wrapText="1"/>
      <protection locked="0"/>
    </xf>
    <xf numFmtId="0" fontId="1" fillId="8" borderId="0" xfId="0" applyFont="1" applyFill="1"/>
    <xf numFmtId="0" fontId="3" fillId="8" borderId="0" xfId="0" applyFont="1" applyFill="1" applyAlignment="1">
      <alignment vertical="top"/>
    </xf>
    <xf numFmtId="0" fontId="1" fillId="7" borderId="6" xfId="0" applyFont="1" applyFill="1" applyBorder="1" applyAlignment="1" applyProtection="1">
      <alignment horizontal="right" vertical="center" wrapText="1"/>
      <protection locked="0"/>
    </xf>
    <xf numFmtId="0" fontId="1" fillId="0" borderId="0" xfId="0" applyFont="1"/>
    <xf numFmtId="0" fontId="0" fillId="0" borderId="0" xfId="0" applyAlignment="1">
      <alignment vertical="top"/>
    </xf>
    <xf numFmtId="0" fontId="5" fillId="0" borderId="0" xfId="0" applyFont="1" applyAlignment="1">
      <alignment wrapText="1"/>
    </xf>
    <xf numFmtId="0" fontId="2" fillId="0" borderId="0" xfId="0" applyFont="1" applyAlignment="1">
      <alignment horizontal="left" wrapText="1"/>
    </xf>
    <xf numFmtId="0" fontId="3" fillId="0" borderId="0" xfId="0" applyFont="1" applyAlignment="1">
      <alignment vertical="top"/>
    </xf>
    <xf numFmtId="0" fontId="6" fillId="0" borderId="0" xfId="0" applyFont="1" applyAlignment="1">
      <alignment wrapText="1"/>
    </xf>
    <xf numFmtId="0" fontId="2" fillId="10" borderId="0" xfId="0" applyFont="1" applyFill="1" applyAlignment="1">
      <alignment vertical="top" wrapText="1"/>
    </xf>
    <xf numFmtId="0" fontId="1" fillId="0" borderId="0" xfId="0" applyFont="1" applyAlignment="1">
      <alignment wrapText="1"/>
    </xf>
    <xf numFmtId="0" fontId="1" fillId="0" borderId="10" xfId="0" applyFont="1" applyBorder="1" applyAlignment="1">
      <alignment wrapText="1"/>
    </xf>
    <xf numFmtId="0" fontId="1" fillId="2" borderId="10" xfId="0" applyFont="1" applyFill="1" applyBorder="1" applyAlignment="1">
      <alignment horizontal="right" wrapText="1"/>
    </xf>
    <xf numFmtId="0" fontId="1" fillId="3" borderId="10" xfId="0" applyFont="1" applyFill="1" applyBorder="1" applyAlignment="1">
      <alignment horizontal="right" wrapText="1"/>
    </xf>
    <xf numFmtId="0" fontId="1" fillId="0" borderId="11" xfId="0" applyFont="1" applyBorder="1" applyAlignment="1">
      <alignment wrapText="1"/>
    </xf>
    <xf numFmtId="0" fontId="1" fillId="3" borderId="11" xfId="0" applyFont="1" applyFill="1" applyBorder="1" applyAlignment="1">
      <alignment horizontal="right" wrapText="1"/>
    </xf>
    <xf numFmtId="0" fontId="1" fillId="2" borderId="11" xfId="0" applyFont="1" applyFill="1" applyBorder="1" applyAlignment="1">
      <alignment horizontal="right" wrapText="1"/>
    </xf>
    <xf numFmtId="0" fontId="1" fillId="0" borderId="11" xfId="0" applyFont="1" applyBorder="1"/>
    <xf numFmtId="0" fontId="1" fillId="0" borderId="12" xfId="0" applyFont="1" applyBorder="1" applyAlignment="1">
      <alignment wrapText="1"/>
    </xf>
    <xf numFmtId="0" fontId="1" fillId="0" borderId="0" xfId="0" applyFont="1" applyAlignment="1">
      <alignment vertical="top" wrapText="1"/>
    </xf>
    <xf numFmtId="0" fontId="10" fillId="0" borderId="0" xfId="0" applyFont="1" applyAlignment="1">
      <alignmen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3" xfId="0" applyFont="1" applyBorder="1" applyAlignment="1">
      <alignment horizontal="center" vertical="center" wrapText="1"/>
    </xf>
    <xf numFmtId="1" fontId="1" fillId="0" borderId="4" xfId="0" applyNumberFormat="1" applyFont="1" applyBorder="1" applyAlignment="1">
      <alignment horizontal="center" vertical="center" wrapText="1"/>
    </xf>
    <xf numFmtId="0" fontId="1" fillId="0" borderId="9"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13" borderId="3" xfId="0" applyFont="1" applyFill="1" applyBorder="1" applyAlignment="1">
      <alignment vertical="top" wrapText="1"/>
    </xf>
    <xf numFmtId="0" fontId="1" fillId="13" borderId="9" xfId="0" applyFont="1" applyFill="1" applyBorder="1" applyAlignment="1">
      <alignment vertical="top" wrapText="1"/>
    </xf>
    <xf numFmtId="0" fontId="1" fillId="13" borderId="5" xfId="0" applyFont="1" applyFill="1" applyBorder="1" applyAlignment="1">
      <alignment vertical="top" wrapText="1"/>
    </xf>
    <xf numFmtId="0" fontId="1" fillId="13" borderId="2" xfId="0" applyFont="1" applyFill="1" applyBorder="1" applyAlignment="1">
      <alignment vertical="top" wrapText="1"/>
    </xf>
    <xf numFmtId="0" fontId="1" fillId="0" borderId="12" xfId="0" applyFont="1" applyBorder="1"/>
    <xf numFmtId="0" fontId="1" fillId="0" borderId="10" xfId="0" applyFont="1" applyBorder="1"/>
    <xf numFmtId="0" fontId="13" fillId="12" borderId="17" xfId="0" applyFont="1" applyFill="1" applyBorder="1" applyAlignment="1">
      <alignment wrapText="1"/>
    </xf>
    <xf numFmtId="0" fontId="13" fillId="12" borderId="18" xfId="0" applyFont="1" applyFill="1" applyBorder="1" applyAlignment="1">
      <alignment wrapText="1"/>
    </xf>
    <xf numFmtId="0" fontId="13" fillId="12" borderId="19" xfId="0" applyFont="1" applyFill="1" applyBorder="1" applyAlignment="1">
      <alignment horizontal="center" wrapText="1"/>
    </xf>
    <xf numFmtId="0" fontId="13" fillId="12" borderId="20" xfId="0" applyFont="1" applyFill="1" applyBorder="1" applyAlignment="1">
      <alignment wrapText="1"/>
    </xf>
    <xf numFmtId="0" fontId="13" fillId="12" borderId="21" xfId="0" applyFont="1" applyFill="1" applyBorder="1" applyAlignment="1">
      <alignment wrapText="1"/>
    </xf>
    <xf numFmtId="0" fontId="13" fillId="12" borderId="22" xfId="0" applyFont="1" applyFill="1" applyBorder="1" applyAlignment="1">
      <alignment horizontal="center" wrapText="1"/>
    </xf>
    <xf numFmtId="0" fontId="10" fillId="0" borderId="23" xfId="0" applyFont="1" applyBorder="1" applyAlignment="1">
      <alignment vertical="center" wrapText="1"/>
    </xf>
    <xf numFmtId="0" fontId="1" fillId="0" borderId="25" xfId="0" applyFont="1" applyBorder="1" applyAlignment="1">
      <alignment wrapText="1"/>
    </xf>
    <xf numFmtId="0" fontId="1" fillId="0" borderId="26" xfId="0" applyFont="1" applyBorder="1" applyAlignment="1">
      <alignment wrapText="1"/>
    </xf>
    <xf numFmtId="0" fontId="1" fillId="0" borderId="27" xfId="0" applyFont="1" applyBorder="1" applyAlignment="1">
      <alignment vertical="center" wrapText="1"/>
    </xf>
    <xf numFmtId="0" fontId="3" fillId="0" borderId="13" xfId="0" applyFont="1" applyBorder="1" applyAlignment="1">
      <alignment vertical="center"/>
    </xf>
    <xf numFmtId="0" fontId="1" fillId="0" borderId="28" xfId="0" applyFont="1" applyBorder="1" applyAlignment="1">
      <alignment wrapText="1"/>
    </xf>
    <xf numFmtId="0" fontId="14" fillId="0" borderId="2" xfId="0" applyFont="1" applyBorder="1" applyAlignment="1">
      <alignment vertical="center" wrapText="1"/>
    </xf>
    <xf numFmtId="1" fontId="14" fillId="0" borderId="9" xfId="0" applyNumberFormat="1" applyFont="1" applyBorder="1" applyAlignment="1">
      <alignment horizontal="center" vertical="center" wrapText="1"/>
    </xf>
    <xf numFmtId="0" fontId="14" fillId="0" borderId="30" xfId="0" applyFont="1" applyBorder="1" applyAlignment="1">
      <alignment vertical="center" wrapText="1"/>
    </xf>
    <xf numFmtId="1" fontId="15" fillId="0" borderId="29" xfId="0" applyNumberFormat="1" applyFont="1" applyBorder="1" applyAlignment="1">
      <alignment horizontal="center" vertical="center" wrapText="1"/>
    </xf>
    <xf numFmtId="0" fontId="10" fillId="9" borderId="31" xfId="0" applyFont="1" applyFill="1" applyBorder="1" applyAlignment="1">
      <alignment vertical="center" wrapText="1"/>
    </xf>
    <xf numFmtId="0" fontId="4" fillId="0" borderId="0" xfId="0" applyFont="1" applyAlignment="1">
      <alignment wrapText="1"/>
    </xf>
    <xf numFmtId="0" fontId="0" fillId="8" borderId="0" xfId="0" applyFill="1"/>
    <xf numFmtId="0" fontId="9" fillId="8" borderId="0" xfId="0" applyFont="1" applyFill="1"/>
    <xf numFmtId="0" fontId="1" fillId="5" borderId="6" xfId="0" applyFont="1" applyFill="1" applyBorder="1" applyAlignment="1">
      <alignment wrapText="1"/>
    </xf>
    <xf numFmtId="0" fontId="1" fillId="2" borderId="6" xfId="0" applyFont="1" applyFill="1" applyBorder="1" applyAlignment="1">
      <alignment vertical="center" wrapText="1"/>
    </xf>
    <xf numFmtId="0" fontId="9" fillId="8" borderId="0" xfId="0" applyFont="1" applyFill="1" applyAlignment="1">
      <alignment vertical="center"/>
    </xf>
    <xf numFmtId="0" fontId="9" fillId="8" borderId="0" xfId="0" applyFont="1" applyFill="1" applyAlignment="1">
      <alignment wrapText="1"/>
    </xf>
    <xf numFmtId="0" fontId="1" fillId="8" borderId="0" xfId="0" applyFont="1" applyFill="1" applyAlignment="1">
      <alignment wrapText="1"/>
    </xf>
    <xf numFmtId="0" fontId="1" fillId="8" borderId="0" xfId="0" applyFont="1" applyFill="1" applyAlignment="1">
      <alignment vertical="center" wrapText="1"/>
    </xf>
    <xf numFmtId="0" fontId="9" fillId="8" borderId="0" xfId="0" applyFont="1" applyFill="1" applyAlignment="1">
      <alignment vertical="center" wrapText="1"/>
    </xf>
    <xf numFmtId="0" fontId="9" fillId="0" borderId="0" xfId="0" applyFont="1" applyAlignment="1">
      <alignment wrapText="1"/>
    </xf>
    <xf numFmtId="0" fontId="10" fillId="0" borderId="0" xfId="0" applyFont="1" applyAlignment="1">
      <alignment vertical="center" wrapText="1"/>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0" fontId="10" fillId="0" borderId="7" xfId="0" applyFont="1" applyBorder="1" applyAlignment="1">
      <alignment wrapText="1"/>
    </xf>
    <xf numFmtId="0" fontId="1" fillId="0" borderId="8" xfId="0" applyFont="1" applyBorder="1" applyAlignment="1">
      <alignment wrapText="1"/>
    </xf>
    <xf numFmtId="0" fontId="1" fillId="8" borderId="8" xfId="0" applyFont="1" applyFill="1" applyBorder="1"/>
    <xf numFmtId="0" fontId="1" fillId="8" borderId="8" xfId="0" applyFont="1" applyFill="1" applyBorder="1" applyAlignment="1">
      <alignment vertical="center"/>
    </xf>
    <xf numFmtId="0" fontId="1" fillId="8" borderId="0" xfId="0" applyFont="1" applyFill="1" applyAlignment="1">
      <alignment vertical="center"/>
    </xf>
    <xf numFmtId="0" fontId="1" fillId="0" borderId="6" xfId="0" applyFont="1" applyBorder="1" applyAlignment="1">
      <alignment vertical="center" wrapText="1"/>
    </xf>
    <xf numFmtId="0" fontId="1" fillId="2" borderId="6" xfId="0" applyFont="1" applyFill="1" applyBorder="1" applyAlignment="1">
      <alignment horizontal="right" vertical="center" wrapText="1"/>
    </xf>
    <xf numFmtId="0" fontId="1" fillId="3" borderId="6" xfId="0" applyFont="1" applyFill="1" applyBorder="1" applyAlignment="1">
      <alignment horizontal="right" vertical="center" wrapText="1"/>
    </xf>
    <xf numFmtId="0" fontId="1" fillId="3" borderId="8" xfId="0" applyFont="1" applyFill="1" applyBorder="1" applyAlignment="1">
      <alignment horizontal="right" vertical="center" wrapText="1"/>
    </xf>
    <xf numFmtId="0" fontId="1" fillId="0" borderId="8" xfId="0" applyFont="1" applyBorder="1" applyAlignment="1">
      <alignment vertical="center" wrapText="1"/>
    </xf>
    <xf numFmtId="0" fontId="1" fillId="0" borderId="6" xfId="0" applyFont="1" applyBorder="1" applyAlignment="1">
      <alignment wrapText="1"/>
    </xf>
    <xf numFmtId="0" fontId="1" fillId="2" borderId="8" xfId="0" applyFont="1" applyFill="1" applyBorder="1" applyAlignment="1">
      <alignment horizontal="right" vertical="center" wrapText="1"/>
    </xf>
    <xf numFmtId="0" fontId="7" fillId="8" borderId="0" xfId="0" applyFont="1" applyFill="1"/>
    <xf numFmtId="0" fontId="8" fillId="8" borderId="0" xfId="0" applyFont="1" applyFill="1"/>
    <xf numFmtId="0" fontId="8" fillId="0" borderId="0" xfId="0" applyFont="1"/>
    <xf numFmtId="0" fontId="1" fillId="8" borderId="0" xfId="0" applyFont="1" applyFill="1" applyAlignment="1">
      <alignment vertical="top" wrapText="1"/>
    </xf>
    <xf numFmtId="0" fontId="1" fillId="2" borderId="7" xfId="0" applyFont="1" applyFill="1" applyBorder="1" applyAlignment="1">
      <alignment horizontal="right" vertical="center" wrapText="1"/>
    </xf>
    <xf numFmtId="0" fontId="1" fillId="3" borderId="7" xfId="0" applyFont="1" applyFill="1" applyBorder="1" applyAlignment="1">
      <alignment horizontal="right" vertical="center" wrapText="1"/>
    </xf>
    <xf numFmtId="0" fontId="10" fillId="0" borderId="7" xfId="0" applyFont="1" applyBorder="1" applyAlignment="1">
      <alignment vertical="center" wrapText="1"/>
    </xf>
    <xf numFmtId="0" fontId="11" fillId="7" borderId="30" xfId="0" applyFont="1" applyFill="1" applyBorder="1" applyAlignment="1" applyProtection="1">
      <alignment horizontal="center" vertical="center" wrapText="1"/>
      <protection locked="0"/>
    </xf>
    <xf numFmtId="0" fontId="11" fillId="7" borderId="24" xfId="0" applyFont="1" applyFill="1" applyBorder="1" applyAlignment="1" applyProtection="1">
      <alignment horizontal="center" vertical="center" wrapText="1"/>
      <protection locked="0"/>
    </xf>
    <xf numFmtId="0" fontId="1" fillId="11" borderId="11" xfId="0" applyFont="1" applyFill="1" applyBorder="1" applyAlignment="1" applyProtection="1">
      <alignment horizontal="right" wrapText="1"/>
      <protection locked="0"/>
    </xf>
    <xf numFmtId="0" fontId="2" fillId="0" borderId="0" xfId="0" applyFont="1" applyAlignment="1">
      <alignment wrapText="1"/>
    </xf>
    <xf numFmtId="0" fontId="2" fillId="0" borderId="0" xfId="0" applyFont="1" applyAlignment="1">
      <alignment vertical="top" wrapText="1"/>
    </xf>
    <xf numFmtId="1" fontId="11" fillId="14" borderId="6" xfId="0" applyNumberFormat="1" applyFont="1" applyFill="1" applyBorder="1" applyAlignment="1">
      <alignment horizontal="center" vertical="center" wrapText="1"/>
    </xf>
    <xf numFmtId="1" fontId="11" fillId="14" borderId="0" xfId="0" applyNumberFormat="1" applyFont="1" applyFill="1" applyAlignment="1">
      <alignment horizontal="center" vertical="center" wrapText="1"/>
    </xf>
    <xf numFmtId="164" fontId="11" fillId="4" borderId="12" xfId="0" applyNumberFormat="1" applyFont="1" applyFill="1" applyBorder="1" applyAlignment="1">
      <alignment horizontal="center" wrapText="1"/>
    </xf>
    <xf numFmtId="0" fontId="12" fillId="0" borderId="12" xfId="0" applyFont="1" applyBorder="1"/>
    <xf numFmtId="0" fontId="4" fillId="0" borderId="0" xfId="0" applyFont="1" applyAlignment="1">
      <alignment wrapText="1"/>
    </xf>
    <xf numFmtId="0" fontId="3" fillId="0" borderId="0" xfId="0" applyFont="1"/>
    <xf numFmtId="1" fontId="11" fillId="4" borderId="12"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165100</xdr:colOff>
      <xdr:row>2</xdr:row>
      <xdr:rowOff>749300</xdr:rowOff>
    </xdr:from>
    <xdr:ext cx="2705100" cy="596900"/>
    <xdr:sp macro="" textlink="">
      <xdr:nvSpPr>
        <xdr:cNvPr id="2" name="Rectangle 1">
          <a:extLst>
            <a:ext uri="{FF2B5EF4-FFF2-40B4-BE49-F238E27FC236}">
              <a16:creationId xmlns:a16="http://schemas.microsoft.com/office/drawing/2014/main" id="{C0EA6399-F530-406D-85EE-B6E8B85FD270}"/>
            </a:ext>
          </a:extLst>
        </xdr:cNvPr>
        <xdr:cNvSpPr/>
      </xdr:nvSpPr>
      <xdr:spPr>
        <a:xfrm>
          <a:off x="165100" y="1143000"/>
          <a:ext cx="2705100" cy="596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A.1. </a:t>
          </a:r>
        </a:p>
        <a:p>
          <a:pPr algn="l"/>
          <a:r>
            <a:rPr lang="en-US" sz="1100" b="1" kern="1200">
              <a:solidFill>
                <a:schemeClr val="tx1"/>
              </a:solidFill>
            </a:rPr>
            <a:t>Calculation of sample size for simple or sytematic random sampling.</a:t>
          </a:r>
        </a:p>
      </xdr:txBody>
    </xdr:sp>
    <xdr:clientData/>
  </xdr:oneCellAnchor>
  <xdr:oneCellAnchor>
    <xdr:from>
      <xdr:col>5</xdr:col>
      <xdr:colOff>0</xdr:colOff>
      <xdr:row>2</xdr:row>
      <xdr:rowOff>749300</xdr:rowOff>
    </xdr:from>
    <xdr:ext cx="2514600" cy="579005"/>
    <xdr:sp macro="" textlink="">
      <xdr:nvSpPr>
        <xdr:cNvPr id="3" name="Rectangle 2">
          <a:extLst>
            <a:ext uri="{FF2B5EF4-FFF2-40B4-BE49-F238E27FC236}">
              <a16:creationId xmlns:a16="http://schemas.microsoft.com/office/drawing/2014/main" id="{E266F6DC-3CBD-BE12-34E8-CA39BA4AF709}"/>
            </a:ext>
          </a:extLst>
        </xdr:cNvPr>
        <xdr:cNvSpPr/>
      </xdr:nvSpPr>
      <xdr:spPr>
        <a:xfrm>
          <a:off x="3111500" y="1143000"/>
          <a:ext cx="251460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A.2. </a:t>
          </a:r>
        </a:p>
        <a:p>
          <a:pPr algn="l"/>
          <a:r>
            <a:rPr lang="en-US" sz="1100" b="1" kern="1200">
              <a:solidFill>
                <a:schemeClr val="tx1"/>
              </a:solidFill>
            </a:rPr>
            <a:t>Calculation of sample size for cluster sampling. </a:t>
          </a:r>
        </a:p>
      </xdr:txBody>
    </xdr:sp>
    <xdr:clientData/>
  </xdr:oneCellAnchor>
  <xdr:oneCellAnchor>
    <xdr:from>
      <xdr:col>0</xdr:col>
      <xdr:colOff>165100</xdr:colOff>
      <xdr:row>13</xdr:row>
      <xdr:rowOff>152400</xdr:rowOff>
    </xdr:from>
    <xdr:ext cx="2806700" cy="579005"/>
    <xdr:sp macro="" textlink="">
      <xdr:nvSpPr>
        <xdr:cNvPr id="5" name="Rectangle 4">
          <a:extLst>
            <a:ext uri="{FF2B5EF4-FFF2-40B4-BE49-F238E27FC236}">
              <a16:creationId xmlns:a16="http://schemas.microsoft.com/office/drawing/2014/main" id="{CBFF6F66-6594-DAD8-0F0B-F80214F960D9}"/>
            </a:ext>
          </a:extLst>
        </xdr:cNvPr>
        <xdr:cNvSpPr/>
      </xdr:nvSpPr>
      <xdr:spPr>
        <a:xfrm>
          <a:off x="165100" y="4559300"/>
          <a:ext cx="2806700" cy="57900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A.3.</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kern="1200">
              <a:solidFill>
                <a:schemeClr val="tx1"/>
              </a:solidFill>
            </a:rPr>
            <a:t>Calculating the sample in terms of number of households.</a:t>
          </a:r>
        </a:p>
      </xdr:txBody>
    </xdr:sp>
    <xdr:clientData/>
  </xdr:oneCellAnchor>
  <xdr:oneCellAnchor>
    <xdr:from>
      <xdr:col>0</xdr:col>
      <xdr:colOff>190500</xdr:colOff>
      <xdr:row>0</xdr:row>
      <xdr:rowOff>137209</xdr:rowOff>
    </xdr:from>
    <xdr:ext cx="1536700" cy="373283"/>
    <xdr:sp macro="" textlink="">
      <xdr:nvSpPr>
        <xdr:cNvPr id="6" name="Rounded Rectangle 5">
          <a:extLst>
            <a:ext uri="{FF2B5EF4-FFF2-40B4-BE49-F238E27FC236}">
              <a16:creationId xmlns:a16="http://schemas.microsoft.com/office/drawing/2014/main" id="{220B947B-9C88-13AD-CD97-216D29ED2E48}"/>
            </a:ext>
          </a:extLst>
        </xdr:cNvPr>
        <xdr:cNvSpPr/>
      </xdr:nvSpPr>
      <xdr:spPr>
        <a:xfrm>
          <a:off x="190500" y="137209"/>
          <a:ext cx="1536700" cy="373283"/>
        </a:xfrm>
        <a:prstGeom prst="roundRect">
          <a:avLst>
            <a:gd name="adj" fmla="val 50000"/>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91440" tIns="0" rIns="91440" bIns="0" rtlCol="0" anchor="ctr" anchorCtr="0">
          <a:spAutoFit/>
        </a:bodyPr>
        <a:lstStyle/>
        <a:p>
          <a:pPr algn="l"/>
          <a:r>
            <a:rPr lang="en-US" sz="1800" b="1" kern="1200"/>
            <a:t>Scenario A</a:t>
          </a:r>
        </a:p>
      </xdr:txBody>
    </xdr:sp>
    <xdr:clientData/>
  </xdr:oneCellAnchor>
  <xdr:oneCellAnchor>
    <xdr:from>
      <xdr:col>0</xdr:col>
      <xdr:colOff>190500</xdr:colOff>
      <xdr:row>2</xdr:row>
      <xdr:rowOff>139700</xdr:rowOff>
    </xdr:from>
    <xdr:ext cx="4940300" cy="387286"/>
    <xdr:sp macro="" textlink="">
      <xdr:nvSpPr>
        <xdr:cNvPr id="7" name="Rectangle 6">
          <a:extLst>
            <a:ext uri="{FF2B5EF4-FFF2-40B4-BE49-F238E27FC236}">
              <a16:creationId xmlns:a16="http://schemas.microsoft.com/office/drawing/2014/main" id="{9DF6CE69-BDDE-6014-C5A0-B44873E36A42}"/>
            </a:ext>
          </a:extLst>
        </xdr:cNvPr>
        <xdr:cNvSpPr/>
      </xdr:nvSpPr>
      <xdr:spPr>
        <a:xfrm>
          <a:off x="190500" y="533400"/>
          <a:ext cx="4940300" cy="38728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en-US" sz="2000" b="1" kern="1200">
              <a:solidFill>
                <a:schemeClr val="accent6"/>
              </a:solidFill>
            </a:rPr>
            <a:t>Standalone IYCF-E quantitative survey</a:t>
          </a:r>
        </a:p>
      </xdr:txBody>
    </xdr:sp>
    <xdr:clientData/>
  </xdr:oneCellAnchor>
  <xdr:oneCellAnchor>
    <xdr:from>
      <xdr:col>0</xdr:col>
      <xdr:colOff>165100</xdr:colOff>
      <xdr:row>2</xdr:row>
      <xdr:rowOff>1346200</xdr:rowOff>
    </xdr:from>
    <xdr:ext cx="2794000" cy="799834"/>
    <xdr:sp macro="" textlink="">
      <xdr:nvSpPr>
        <xdr:cNvPr id="8" name="Rectangle 7">
          <a:extLst>
            <a:ext uri="{FF2B5EF4-FFF2-40B4-BE49-F238E27FC236}">
              <a16:creationId xmlns:a16="http://schemas.microsoft.com/office/drawing/2014/main" id="{9DCA2942-EE59-28EB-E8B6-0FFBF9E5579D}"/>
            </a:ext>
          </a:extLst>
        </xdr:cNvPr>
        <xdr:cNvSpPr/>
      </xdr:nvSpPr>
      <xdr:spPr>
        <a:xfrm>
          <a:off x="165100" y="1748367"/>
          <a:ext cx="2794000" cy="79983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800" i="1" kern="1200">
              <a:solidFill>
                <a:schemeClr val="tx1"/>
              </a:solidFill>
            </a:rPr>
            <a:t>Instructions: </a:t>
          </a:r>
          <a:r>
            <a:rPr lang="en-US" sz="800" b="1" kern="1200">
              <a:solidFill>
                <a:schemeClr val="tx1"/>
              </a:solidFill>
            </a:rPr>
            <a:t>Add percent prevalence and percent desired precision in the orange cells</a:t>
          </a:r>
          <a:r>
            <a:rPr lang="en-US" sz="800" kern="1200">
              <a:solidFill>
                <a:schemeClr val="tx1"/>
              </a:solidFill>
            </a:rPr>
            <a:t>; the sample size will be calculated automatically in the yellow cell. Do not modify the grey cells. The sample size is in the number of infants or young children of the indicator from which the estimated prevalence was used.  </a:t>
          </a:r>
        </a:p>
      </xdr:txBody>
    </xdr:sp>
    <xdr:clientData/>
  </xdr:oneCellAnchor>
  <xdr:oneCellAnchor>
    <xdr:from>
      <xdr:col>5</xdr:col>
      <xdr:colOff>0</xdr:colOff>
      <xdr:row>2</xdr:row>
      <xdr:rowOff>1346200</xdr:rowOff>
    </xdr:from>
    <xdr:ext cx="2832100" cy="799834"/>
    <xdr:sp macro="" textlink="">
      <xdr:nvSpPr>
        <xdr:cNvPr id="10" name="Rectangle 9">
          <a:extLst>
            <a:ext uri="{FF2B5EF4-FFF2-40B4-BE49-F238E27FC236}">
              <a16:creationId xmlns:a16="http://schemas.microsoft.com/office/drawing/2014/main" id="{BEC1AC56-EDF6-3BE7-5D86-9A07DB76ECD2}"/>
            </a:ext>
          </a:extLst>
        </xdr:cNvPr>
        <xdr:cNvSpPr/>
      </xdr:nvSpPr>
      <xdr:spPr>
        <a:xfrm>
          <a:off x="3164417" y="1748367"/>
          <a:ext cx="2832100" cy="79983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800" i="1" kern="1200">
              <a:solidFill>
                <a:schemeClr val="tx1"/>
              </a:solidFill>
            </a:rPr>
            <a:t>Instructions: </a:t>
          </a:r>
          <a:r>
            <a:rPr lang="en-US" sz="800" b="1" kern="1200">
              <a:solidFill>
                <a:schemeClr val="tx1"/>
              </a:solidFill>
            </a:rPr>
            <a:t>Add percent prevalence and percent desired precision in the orange cells</a:t>
          </a:r>
          <a:r>
            <a:rPr lang="en-US" sz="800" kern="1200">
              <a:solidFill>
                <a:schemeClr val="tx1"/>
              </a:solidFill>
            </a:rPr>
            <a:t>; the sample size will be calculated automatically in the yellow cell. Do not modify the grey cells. The sample size is in the number of infants or young children of the indicator from which the estimated prevalence was used.  </a:t>
          </a:r>
        </a:p>
      </xdr:txBody>
    </xdr:sp>
    <xdr:clientData/>
  </xdr:oneCellAnchor>
  <xdr:oneCellAnchor>
    <xdr:from>
      <xdr:col>0</xdr:col>
      <xdr:colOff>165100</xdr:colOff>
      <xdr:row>16</xdr:row>
      <xdr:rowOff>101600</xdr:rowOff>
    </xdr:from>
    <xdr:ext cx="2717800" cy="446084"/>
    <xdr:sp macro="" textlink="">
      <xdr:nvSpPr>
        <xdr:cNvPr id="11" name="Rectangle 10">
          <a:extLst>
            <a:ext uri="{FF2B5EF4-FFF2-40B4-BE49-F238E27FC236}">
              <a16:creationId xmlns:a16="http://schemas.microsoft.com/office/drawing/2014/main" id="{40555212-C1EA-0DEF-786F-94989D5E95C0}"/>
            </a:ext>
          </a:extLst>
        </xdr:cNvPr>
        <xdr:cNvSpPr/>
      </xdr:nvSpPr>
      <xdr:spPr>
        <a:xfrm>
          <a:off x="165100" y="5160433"/>
          <a:ext cx="2717800" cy="4460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800" i="1" kern="1200">
              <a:solidFill>
                <a:schemeClr val="tx1"/>
              </a:solidFill>
            </a:rPr>
            <a:t>Instructions: </a:t>
          </a:r>
          <a:r>
            <a:rPr lang="en-US" sz="800" b="1" kern="1200">
              <a:solidFill>
                <a:schemeClr val="tx1"/>
              </a:solidFill>
            </a:rPr>
            <a:t>Enter the data in the orange cells. </a:t>
          </a:r>
          <a:r>
            <a:rPr lang="en-US" sz="800" kern="1200">
              <a:solidFill>
                <a:schemeClr val="tx1"/>
              </a:solidFill>
            </a:rPr>
            <a:t>The sample in number of households will be calculated in the yellow cell.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165100</xdr:colOff>
      <xdr:row>2</xdr:row>
      <xdr:rowOff>0</xdr:rowOff>
    </xdr:from>
    <xdr:ext cx="1536700" cy="373283"/>
    <xdr:sp macro="" textlink="">
      <xdr:nvSpPr>
        <xdr:cNvPr id="3" name="Rounded Rectangle 2">
          <a:extLst>
            <a:ext uri="{FF2B5EF4-FFF2-40B4-BE49-F238E27FC236}">
              <a16:creationId xmlns:a16="http://schemas.microsoft.com/office/drawing/2014/main" id="{35926710-D637-4F4E-856A-73CC47068EB0}"/>
            </a:ext>
          </a:extLst>
        </xdr:cNvPr>
        <xdr:cNvSpPr/>
      </xdr:nvSpPr>
      <xdr:spPr>
        <a:xfrm>
          <a:off x="165100" y="355600"/>
          <a:ext cx="1536700" cy="373283"/>
        </a:xfrm>
        <a:prstGeom prst="roundRect">
          <a:avLst>
            <a:gd name="adj" fmla="val 50000"/>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91440" tIns="0" rIns="91440" bIns="0" rtlCol="0" anchor="ctr" anchorCtr="0">
          <a:spAutoFit/>
        </a:bodyPr>
        <a:lstStyle/>
        <a:p>
          <a:pPr algn="l"/>
          <a:r>
            <a:rPr lang="en-US" sz="1800" b="1" kern="1200"/>
            <a:t>Scenario B</a:t>
          </a:r>
        </a:p>
      </xdr:txBody>
    </xdr:sp>
    <xdr:clientData/>
  </xdr:oneCellAnchor>
  <xdr:oneCellAnchor>
    <xdr:from>
      <xdr:col>0</xdr:col>
      <xdr:colOff>165100</xdr:colOff>
      <xdr:row>2</xdr:row>
      <xdr:rowOff>404658</xdr:rowOff>
    </xdr:from>
    <xdr:ext cx="4940300" cy="387286"/>
    <xdr:sp macro="" textlink="">
      <xdr:nvSpPr>
        <xdr:cNvPr id="4" name="Rectangle 3">
          <a:extLst>
            <a:ext uri="{FF2B5EF4-FFF2-40B4-BE49-F238E27FC236}">
              <a16:creationId xmlns:a16="http://schemas.microsoft.com/office/drawing/2014/main" id="{CDC95845-DC35-8E42-9C16-8B7B85C3182A}"/>
            </a:ext>
          </a:extLst>
        </xdr:cNvPr>
        <xdr:cNvSpPr/>
      </xdr:nvSpPr>
      <xdr:spPr>
        <a:xfrm>
          <a:off x="165100" y="760258"/>
          <a:ext cx="4940300" cy="38728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en-US" sz="2000" b="1" kern="1200">
              <a:solidFill>
                <a:schemeClr val="accent6"/>
              </a:solidFill>
            </a:rPr>
            <a:t>Nested IYCF-E quantitative survey</a:t>
          </a:r>
        </a:p>
      </xdr:txBody>
    </xdr:sp>
    <xdr:clientData/>
  </xdr:oneCellAnchor>
  <xdr:oneCellAnchor>
    <xdr:from>
      <xdr:col>0</xdr:col>
      <xdr:colOff>139700</xdr:colOff>
      <xdr:row>2</xdr:row>
      <xdr:rowOff>785658</xdr:rowOff>
    </xdr:from>
    <xdr:ext cx="11341100" cy="387286"/>
    <xdr:sp macro="" textlink="">
      <xdr:nvSpPr>
        <xdr:cNvPr id="5" name="Rectangle 4">
          <a:extLst>
            <a:ext uri="{FF2B5EF4-FFF2-40B4-BE49-F238E27FC236}">
              <a16:creationId xmlns:a16="http://schemas.microsoft.com/office/drawing/2014/main" id="{B7979EB8-D7DD-7744-BFA2-1D3BDC7D0E3D}"/>
            </a:ext>
          </a:extLst>
        </xdr:cNvPr>
        <xdr:cNvSpPr/>
      </xdr:nvSpPr>
      <xdr:spPr>
        <a:xfrm>
          <a:off x="139700" y="1141258"/>
          <a:ext cx="11341100" cy="38728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000" i="1" kern="1200">
              <a:solidFill>
                <a:schemeClr val="tx1"/>
              </a:solidFill>
            </a:rPr>
            <a:t>Instructions: </a:t>
          </a:r>
          <a:r>
            <a:rPr lang="en-US" sz="1000" kern="1200">
              <a:solidFill>
                <a:schemeClr val="tx1"/>
              </a:solidFill>
            </a:rPr>
            <a:t>If the sample of your planned survey is children 0-59 months, </a:t>
          </a:r>
          <a:r>
            <a:rPr lang="en-US" sz="1000" b="1" kern="1200">
              <a:solidFill>
                <a:schemeClr val="tx1"/>
              </a:solidFill>
            </a:rPr>
            <a:t>enter the sample size in the orange cell in table 1</a:t>
          </a:r>
          <a:r>
            <a:rPr lang="en-US" sz="1000" kern="1200">
              <a:solidFill>
                <a:schemeClr val="tx1"/>
              </a:solidFill>
            </a:rPr>
            <a:t>, and the sample for each indicator will appear below. Do not modify any other cell. </a:t>
          </a:r>
          <a:r>
            <a:rPr lang="en-US" sz="1000" b="1" kern="1200">
              <a:solidFill>
                <a:schemeClr val="tx1"/>
              </a:solidFill>
            </a:rPr>
            <a:t>Table 2 </a:t>
          </a:r>
          <a:r>
            <a:rPr lang="en-US" sz="1000" kern="1200">
              <a:solidFill>
                <a:schemeClr val="tx1"/>
              </a:solidFill>
            </a:rPr>
            <a:t>is used when the planned sample is children 6-59 months and </a:t>
          </a:r>
          <a:r>
            <a:rPr lang="en-US" sz="1000" b="1" kern="1200">
              <a:solidFill>
                <a:schemeClr val="tx1"/>
              </a:solidFill>
            </a:rPr>
            <a:t>Table 3 </a:t>
          </a:r>
          <a:r>
            <a:rPr lang="en-US" sz="1000" kern="1200">
              <a:solidFill>
                <a:schemeClr val="tx1"/>
              </a:solidFill>
            </a:rPr>
            <a:t>if the planned sample consists of infants and young children aged 0-23 months.</a:t>
          </a:r>
        </a:p>
      </xdr:txBody>
    </xdr:sp>
    <xdr:clientData/>
  </xdr:oneCellAnchor>
  <xdr:oneCellAnchor>
    <xdr:from>
      <xdr:col>0</xdr:col>
      <xdr:colOff>127000</xdr:colOff>
      <xdr:row>2</xdr:row>
      <xdr:rowOff>1333500</xdr:rowOff>
    </xdr:from>
    <xdr:ext cx="3317240" cy="579005"/>
    <xdr:sp macro="" textlink="">
      <xdr:nvSpPr>
        <xdr:cNvPr id="6" name="Rectangle 5">
          <a:extLst>
            <a:ext uri="{FF2B5EF4-FFF2-40B4-BE49-F238E27FC236}">
              <a16:creationId xmlns:a16="http://schemas.microsoft.com/office/drawing/2014/main" id="{AC635998-F1B3-4440-9026-63AACDCFF4D0}"/>
            </a:ext>
          </a:extLst>
        </xdr:cNvPr>
        <xdr:cNvSpPr/>
      </xdr:nvSpPr>
      <xdr:spPr>
        <a:xfrm>
          <a:off x="127000" y="1684020"/>
          <a:ext cx="331724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Table 1.</a:t>
          </a:r>
        </a:p>
        <a:p>
          <a:pPr algn="l"/>
          <a:r>
            <a:rPr lang="en-US" sz="1100" b="1" kern="1200">
              <a:solidFill>
                <a:schemeClr val="tx1"/>
              </a:solidFill>
            </a:rPr>
            <a:t>Calculating sample size of each indicator If the planned sample is children </a:t>
          </a:r>
          <a:r>
            <a:rPr lang="en-US" sz="1100" b="1" kern="1200">
              <a:solidFill>
                <a:schemeClr val="accent6"/>
              </a:solidFill>
            </a:rPr>
            <a:t>0–59</a:t>
          </a:r>
          <a:r>
            <a:rPr lang="en-US" sz="1100" b="1" kern="1200">
              <a:solidFill>
                <a:schemeClr val="tx1"/>
              </a:solidFill>
            </a:rPr>
            <a:t> months </a:t>
          </a:r>
        </a:p>
      </xdr:txBody>
    </xdr:sp>
    <xdr:clientData/>
  </xdr:oneCellAnchor>
  <xdr:oneCellAnchor>
    <xdr:from>
      <xdr:col>5</xdr:col>
      <xdr:colOff>520700</xdr:colOff>
      <xdr:row>2</xdr:row>
      <xdr:rowOff>1333500</xdr:rowOff>
    </xdr:from>
    <xdr:ext cx="3873500" cy="579005"/>
    <xdr:sp macro="" textlink="">
      <xdr:nvSpPr>
        <xdr:cNvPr id="7" name="Rectangle 6">
          <a:extLst>
            <a:ext uri="{FF2B5EF4-FFF2-40B4-BE49-F238E27FC236}">
              <a16:creationId xmlns:a16="http://schemas.microsoft.com/office/drawing/2014/main" id="{CBCC9390-B415-E734-2C55-A0D37E7D0ED8}"/>
            </a:ext>
          </a:extLst>
        </xdr:cNvPr>
        <xdr:cNvSpPr/>
      </xdr:nvSpPr>
      <xdr:spPr>
        <a:xfrm>
          <a:off x="4241800" y="1689100"/>
          <a:ext cx="387350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Table 2.</a:t>
          </a:r>
        </a:p>
        <a:p>
          <a:pPr algn="l"/>
          <a:r>
            <a:rPr lang="en-US" sz="1100" b="1" kern="1200">
              <a:solidFill>
                <a:schemeClr val="tx1"/>
              </a:solidFill>
            </a:rPr>
            <a:t>Calculating sample size of each indicator If the planned sample is children </a:t>
          </a:r>
          <a:r>
            <a:rPr lang="en-US" sz="1100" b="1" kern="1200">
              <a:solidFill>
                <a:schemeClr val="accent6"/>
              </a:solidFill>
            </a:rPr>
            <a:t>6–59</a:t>
          </a:r>
          <a:r>
            <a:rPr lang="en-US" sz="1100" b="1" kern="1200">
              <a:solidFill>
                <a:schemeClr val="tx1"/>
              </a:solidFill>
            </a:rPr>
            <a:t> months</a:t>
          </a:r>
        </a:p>
      </xdr:txBody>
    </xdr:sp>
    <xdr:clientData/>
  </xdr:oneCellAnchor>
  <xdr:oneCellAnchor>
    <xdr:from>
      <xdr:col>10</xdr:col>
      <xdr:colOff>444500</xdr:colOff>
      <xdr:row>2</xdr:row>
      <xdr:rowOff>1333500</xdr:rowOff>
    </xdr:from>
    <xdr:ext cx="3606800" cy="579005"/>
    <xdr:sp macro="" textlink="">
      <xdr:nvSpPr>
        <xdr:cNvPr id="8" name="Rectangle 7">
          <a:extLst>
            <a:ext uri="{FF2B5EF4-FFF2-40B4-BE49-F238E27FC236}">
              <a16:creationId xmlns:a16="http://schemas.microsoft.com/office/drawing/2014/main" id="{3BF4C8E0-1E36-4505-F037-9DF6AF4461C2}"/>
            </a:ext>
          </a:extLst>
        </xdr:cNvPr>
        <xdr:cNvSpPr/>
      </xdr:nvSpPr>
      <xdr:spPr>
        <a:xfrm>
          <a:off x="8775700" y="1689100"/>
          <a:ext cx="360680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Table 3.</a:t>
          </a:r>
        </a:p>
        <a:p>
          <a:pPr algn="l"/>
          <a:r>
            <a:rPr lang="en-US" sz="1100" b="1" kern="1200">
              <a:solidFill>
                <a:schemeClr val="tx1"/>
              </a:solidFill>
            </a:rPr>
            <a:t>Calculating sample size of each indicator If the planned sample is children </a:t>
          </a:r>
          <a:r>
            <a:rPr lang="en-US" sz="1100" b="1" kern="1200">
              <a:solidFill>
                <a:schemeClr val="accent6"/>
              </a:solidFill>
            </a:rPr>
            <a:t>0–23</a:t>
          </a:r>
          <a:r>
            <a:rPr lang="en-US" sz="1100" b="1" kern="1200">
              <a:solidFill>
                <a:schemeClr val="tx1"/>
              </a:solidFill>
            </a:rPr>
            <a:t> months</a:t>
          </a:r>
        </a:p>
      </xdr:txBody>
    </xdr:sp>
    <xdr:clientData/>
  </xdr:oneCellAnchor>
  <xdr:oneCellAnchor>
    <xdr:from>
      <xdr:col>0</xdr:col>
      <xdr:colOff>139700</xdr:colOff>
      <xdr:row>30</xdr:row>
      <xdr:rowOff>63500</xdr:rowOff>
    </xdr:from>
    <xdr:ext cx="3289300" cy="741229"/>
    <xdr:sp macro="" textlink="">
      <xdr:nvSpPr>
        <xdr:cNvPr id="9" name="Rectangle 8">
          <a:extLst>
            <a:ext uri="{FF2B5EF4-FFF2-40B4-BE49-F238E27FC236}">
              <a16:creationId xmlns:a16="http://schemas.microsoft.com/office/drawing/2014/main" id="{44D77D0E-54DB-434D-B0D3-6B86C3FD3EFE}"/>
            </a:ext>
          </a:extLst>
        </xdr:cNvPr>
        <xdr:cNvSpPr/>
      </xdr:nvSpPr>
      <xdr:spPr>
        <a:xfrm>
          <a:off x="139700" y="17475200"/>
          <a:ext cx="3289300" cy="74122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B.1.</a:t>
          </a:r>
        </a:p>
        <a:p>
          <a:pPr algn="l"/>
          <a:r>
            <a:rPr lang="en-US" sz="1100" b="1" kern="1200">
              <a:solidFill>
                <a:schemeClr val="tx1"/>
              </a:solidFill>
            </a:rPr>
            <a:t>Calculation of precision for the indicators nested in a survey using simple or sytematic random sampling.</a:t>
          </a:r>
        </a:p>
      </xdr:txBody>
    </xdr:sp>
    <xdr:clientData/>
  </xdr:oneCellAnchor>
  <xdr:oneCellAnchor>
    <xdr:from>
      <xdr:col>5</xdr:col>
      <xdr:colOff>279400</xdr:colOff>
      <xdr:row>30</xdr:row>
      <xdr:rowOff>63500</xdr:rowOff>
    </xdr:from>
    <xdr:ext cx="3479800" cy="579005"/>
    <xdr:sp macro="" textlink="">
      <xdr:nvSpPr>
        <xdr:cNvPr id="10" name="Rectangle 9">
          <a:extLst>
            <a:ext uri="{FF2B5EF4-FFF2-40B4-BE49-F238E27FC236}">
              <a16:creationId xmlns:a16="http://schemas.microsoft.com/office/drawing/2014/main" id="{9985B905-FD99-824D-BA32-4A6D19E08CD4}"/>
            </a:ext>
          </a:extLst>
        </xdr:cNvPr>
        <xdr:cNvSpPr/>
      </xdr:nvSpPr>
      <xdr:spPr>
        <a:xfrm>
          <a:off x="4000500" y="17475200"/>
          <a:ext cx="347980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B.2. </a:t>
          </a:r>
        </a:p>
        <a:p>
          <a:pPr algn="l"/>
          <a:r>
            <a:rPr lang="en-US" sz="1100" b="1" kern="1200">
              <a:solidFill>
                <a:schemeClr val="tx1"/>
              </a:solidFill>
            </a:rPr>
            <a:t>Calculation of precision for the indicators nested in a survey using cluster sampling.</a:t>
          </a:r>
        </a:p>
      </xdr:txBody>
    </xdr:sp>
    <xdr:clientData/>
  </xdr:oneCellAnchor>
  <xdr:oneCellAnchor>
    <xdr:from>
      <xdr:col>0</xdr:col>
      <xdr:colOff>139700</xdr:colOff>
      <xdr:row>35</xdr:row>
      <xdr:rowOff>76200</xdr:rowOff>
    </xdr:from>
    <xdr:ext cx="3289300" cy="1227900"/>
    <xdr:sp macro="" textlink="">
      <xdr:nvSpPr>
        <xdr:cNvPr id="13" name="Rectangle 12">
          <a:extLst>
            <a:ext uri="{FF2B5EF4-FFF2-40B4-BE49-F238E27FC236}">
              <a16:creationId xmlns:a16="http://schemas.microsoft.com/office/drawing/2014/main" id="{55F5DD78-7E7C-8AC3-BBD2-AEA686473E46}"/>
            </a:ext>
          </a:extLst>
        </xdr:cNvPr>
        <xdr:cNvSpPr/>
      </xdr:nvSpPr>
      <xdr:spPr>
        <a:xfrm>
          <a:off x="139700" y="18376900"/>
          <a:ext cx="3289300" cy="1227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0" i="1" kern="1200">
              <a:solidFill>
                <a:schemeClr val="tx1"/>
              </a:solidFill>
            </a:rPr>
            <a:t>Instructions: </a:t>
          </a:r>
          <a:r>
            <a:rPr lang="en-US" sz="1100" b="1" kern="1200">
              <a:solidFill>
                <a:schemeClr val="tx1"/>
              </a:solidFill>
            </a:rPr>
            <a:t>Add percent prevalence and sample size in the pink cells; </a:t>
          </a:r>
          <a:r>
            <a:rPr lang="en-US" sz="1100" b="0" kern="1200">
              <a:solidFill>
                <a:schemeClr val="tx1"/>
              </a:solidFill>
            </a:rPr>
            <a:t>the precision will be calculated automatically in the yellow cell. Do not modify the grey cells. </a:t>
          </a:r>
        </a:p>
        <a:p>
          <a:pPr algn="l"/>
          <a:r>
            <a:rPr lang="en-US" sz="1100" b="0" kern="1200">
              <a:solidFill>
                <a:schemeClr val="tx1"/>
              </a:solidFill>
            </a:rPr>
            <a:t>The precision is + or - the percent that appear in the yellow cell for the indicator from which the estimated prevalence and sample size was used. </a:t>
          </a:r>
        </a:p>
      </xdr:txBody>
    </xdr:sp>
    <xdr:clientData/>
  </xdr:oneCellAnchor>
  <xdr:oneCellAnchor>
    <xdr:from>
      <xdr:col>5</xdr:col>
      <xdr:colOff>279400</xdr:colOff>
      <xdr:row>35</xdr:row>
      <xdr:rowOff>76200</xdr:rowOff>
    </xdr:from>
    <xdr:ext cx="3479800" cy="1227900"/>
    <xdr:sp macro="" textlink="">
      <xdr:nvSpPr>
        <xdr:cNvPr id="14" name="Rectangle 13">
          <a:extLst>
            <a:ext uri="{FF2B5EF4-FFF2-40B4-BE49-F238E27FC236}">
              <a16:creationId xmlns:a16="http://schemas.microsoft.com/office/drawing/2014/main" id="{7BC835FF-3AFC-568A-6A75-6D433FCBFB45}"/>
            </a:ext>
          </a:extLst>
        </xdr:cNvPr>
        <xdr:cNvSpPr/>
      </xdr:nvSpPr>
      <xdr:spPr>
        <a:xfrm>
          <a:off x="4000500" y="18376900"/>
          <a:ext cx="3479800" cy="1227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0" i="1" kern="1200">
              <a:solidFill>
                <a:schemeClr val="tx1"/>
              </a:solidFill>
            </a:rPr>
            <a:t>Instructions: </a:t>
          </a:r>
          <a:r>
            <a:rPr lang="en-US" sz="1100" b="1" kern="1200">
              <a:solidFill>
                <a:schemeClr val="tx1"/>
              </a:solidFill>
            </a:rPr>
            <a:t>Add percent prevalence and sample size in the pink cells; </a:t>
          </a:r>
          <a:r>
            <a:rPr lang="en-US" sz="1100" b="0" kern="1200">
              <a:solidFill>
                <a:schemeClr val="tx1"/>
              </a:solidFill>
            </a:rPr>
            <a:t>the precision will be calculated automatically in the yellow cell. Do not modify the grey cells. </a:t>
          </a:r>
        </a:p>
        <a:p>
          <a:pPr algn="l"/>
          <a:r>
            <a:rPr lang="en-US" sz="1100" b="0" kern="1200">
              <a:solidFill>
                <a:schemeClr val="tx1"/>
              </a:solidFill>
            </a:rPr>
            <a:t>The precision is + or - the percent that appear in the yellow cell for the indicator from which the estimated prevalence and sample size was used. </a:t>
          </a:r>
        </a:p>
      </xdr:txBody>
    </xdr:sp>
    <xdr:clientData/>
  </xdr:oneCellAnchor>
  <xdr:oneCellAnchor>
    <xdr:from>
      <xdr:col>0</xdr:col>
      <xdr:colOff>139700</xdr:colOff>
      <xdr:row>27</xdr:row>
      <xdr:rowOff>76200</xdr:rowOff>
    </xdr:from>
    <xdr:ext cx="7683500" cy="387286"/>
    <xdr:sp macro="" textlink="">
      <xdr:nvSpPr>
        <xdr:cNvPr id="15" name="Rectangle 14">
          <a:extLst>
            <a:ext uri="{FF2B5EF4-FFF2-40B4-BE49-F238E27FC236}">
              <a16:creationId xmlns:a16="http://schemas.microsoft.com/office/drawing/2014/main" id="{CFE9B833-BA99-1F4A-9B0F-6D522A1D50B6}"/>
            </a:ext>
          </a:extLst>
        </xdr:cNvPr>
        <xdr:cNvSpPr/>
      </xdr:nvSpPr>
      <xdr:spPr>
        <a:xfrm>
          <a:off x="139700" y="16954500"/>
          <a:ext cx="7683500" cy="38728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2000" b="1" kern="1200">
              <a:solidFill>
                <a:schemeClr val="accent6"/>
              </a:solidFill>
            </a:rPr>
            <a:t>Calculating precision based on the planned sample size</a:t>
          </a:r>
        </a:p>
      </xdr:txBody>
    </xdr:sp>
    <xdr:clientData/>
  </xdr:oneCellAnchor>
</xdr:wsDr>
</file>

<file path=xl/theme/theme1.xml><?xml version="1.0" encoding="utf-8"?>
<a:theme xmlns:a="http://schemas.openxmlformats.org/drawingml/2006/main" name="FHI 360 PPT Theme">
  <a:themeElements>
    <a:clrScheme name="FHI 360">
      <a:dk1>
        <a:srgbClr val="000000"/>
      </a:dk1>
      <a:lt1>
        <a:srgbClr val="FFFFFF"/>
      </a:lt1>
      <a:dk2>
        <a:srgbClr val="FF4719"/>
      </a:dk2>
      <a:lt2>
        <a:srgbClr val="253746"/>
      </a:lt2>
      <a:accent1>
        <a:srgbClr val="3CAAFF"/>
      </a:accent1>
      <a:accent2>
        <a:srgbClr val="00CE7C"/>
      </a:accent2>
      <a:accent3>
        <a:srgbClr val="D3042C"/>
      </a:accent3>
      <a:accent4>
        <a:srgbClr val="FFA800"/>
      </a:accent4>
      <a:accent5>
        <a:srgbClr val="6E81FF"/>
      </a:accent5>
      <a:accent6>
        <a:srgbClr val="D03000"/>
      </a:accent6>
      <a:hlink>
        <a:srgbClr val="CF2F00"/>
      </a:hlink>
      <a:folHlink>
        <a:srgbClr val="CF2F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solidFill>
        <a:ln>
          <a:noFill/>
        </a:ln>
      </a:spPr>
      <a:bodyPr vertOverflow="clip" horzOverflow="clip" rtlCol="0" anchor="t"/>
      <a:lstStyle>
        <a:defPPr algn="l">
          <a:defRPr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FHI 360 PPT Theme" id="{33905830-B35C-FC41-B819-1CB1324C4A30}" vid="{C2CEF3DB-4422-5E43-8EDD-0D5538A29CED}"/>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33"/>
  <sheetViews>
    <sheetView showGridLines="0" tabSelected="1" topLeftCell="A9" zoomScaleNormal="100" workbookViewId="0">
      <selection activeCell="C27" sqref="C27:D27"/>
    </sheetView>
  </sheetViews>
  <sheetFormatPr defaultColWidth="12.6640625" defaultRowHeight="15.75" customHeight="1" x14ac:dyDescent="0.25"/>
  <cols>
    <col min="1" max="1" width="2.88671875" style="58" customWidth="1"/>
    <col min="2" max="2" width="14.88671875" style="1" customWidth="1"/>
    <col min="3" max="3" width="9.109375" style="1" customWidth="1"/>
    <col min="4" max="4" width="9.88671875" style="1" customWidth="1"/>
    <col min="5" max="5" width="4.88671875" style="1" customWidth="1"/>
    <col min="6" max="6" width="14.109375" style="1" customWidth="1"/>
    <col min="7" max="7" width="9.88671875" style="1" customWidth="1"/>
    <col min="8" max="8" width="10.88671875" style="1" customWidth="1"/>
    <col min="9" max="9" width="2.88671875" style="58" customWidth="1"/>
    <col min="10" max="16384" width="12.6640625" style="1"/>
  </cols>
  <sheetData>
    <row r="1" spans="2:9" ht="13.2" x14ac:dyDescent="0.25">
      <c r="B1" s="58"/>
      <c r="C1" s="58"/>
      <c r="D1" s="58"/>
      <c r="E1" s="58"/>
      <c r="F1" s="58"/>
      <c r="G1" s="58"/>
      <c r="H1" s="58"/>
    </row>
    <row r="2" spans="2:9" ht="17.399999999999999" x14ac:dyDescent="0.3">
      <c r="B2" s="82"/>
      <c r="C2" s="83"/>
      <c r="D2" s="83"/>
      <c r="E2" s="84"/>
      <c r="F2" s="83"/>
      <c r="G2" s="83"/>
      <c r="H2" s="83"/>
      <c r="I2" s="58" t="s">
        <v>0</v>
      </c>
    </row>
    <row r="3" spans="2:9" ht="126" customHeight="1" x14ac:dyDescent="0.25">
      <c r="B3" s="5"/>
      <c r="C3" s="5"/>
      <c r="D3" s="5"/>
      <c r="E3" s="5"/>
      <c r="F3" s="5"/>
      <c r="G3" s="5"/>
      <c r="H3" s="5"/>
    </row>
    <row r="4" spans="2:9" ht="20.100000000000001" customHeight="1" x14ac:dyDescent="0.25">
      <c r="B4" s="85"/>
      <c r="C4" s="6"/>
      <c r="D4" s="6"/>
      <c r="E4" s="5"/>
      <c r="F4" s="85"/>
      <c r="G4" s="6"/>
      <c r="H4" s="6"/>
    </row>
    <row r="5" spans="2:9" ht="13.2" x14ac:dyDescent="0.25">
      <c r="B5" s="58"/>
      <c r="C5" s="58"/>
      <c r="D5" s="58"/>
      <c r="E5" s="58"/>
      <c r="F5" s="58"/>
      <c r="G5" s="58"/>
      <c r="H5" s="58"/>
    </row>
    <row r="6" spans="2:9" ht="13.2" x14ac:dyDescent="0.25">
      <c r="B6" s="58"/>
      <c r="C6" s="58"/>
      <c r="D6" s="58"/>
      <c r="E6" s="58"/>
      <c r="F6" s="58"/>
      <c r="G6" s="58"/>
      <c r="H6" s="58"/>
    </row>
    <row r="7" spans="2:9" ht="13.2" x14ac:dyDescent="0.25">
      <c r="B7" s="70" t="s">
        <v>1</v>
      </c>
      <c r="C7" s="86">
        <v>1.96</v>
      </c>
      <c r="D7" s="87">
        <f>C7*C7</f>
        <v>3.8415999999999997</v>
      </c>
      <c r="E7" s="74"/>
      <c r="F7" s="88" t="s">
        <v>2</v>
      </c>
      <c r="G7" s="86">
        <v>2.0449999999999999</v>
      </c>
      <c r="H7" s="87">
        <f>2.045*2.045</f>
        <v>4.1820249999999994</v>
      </c>
    </row>
    <row r="8" spans="2:9" ht="26.4" x14ac:dyDescent="0.25">
      <c r="B8" s="71" t="s">
        <v>3</v>
      </c>
      <c r="C8" s="2">
        <v>70</v>
      </c>
      <c r="D8" s="78">
        <f>C8/100</f>
        <v>0.7</v>
      </c>
      <c r="E8" s="74"/>
      <c r="F8" s="79" t="s">
        <v>3</v>
      </c>
      <c r="G8" s="2">
        <v>56</v>
      </c>
      <c r="H8" s="78">
        <f>G8/100</f>
        <v>0.56000000000000005</v>
      </c>
    </row>
    <row r="9" spans="2:9" ht="26.4" x14ac:dyDescent="0.25">
      <c r="B9" s="71" t="s">
        <v>4</v>
      </c>
      <c r="C9" s="81">
        <f>1-D8</f>
        <v>0.30000000000000004</v>
      </c>
      <c r="D9" s="78">
        <f>1-D8</f>
        <v>0.30000000000000004</v>
      </c>
      <c r="E9" s="74"/>
      <c r="F9" s="79" t="s">
        <v>4</v>
      </c>
      <c r="G9" s="81">
        <f>1-H8</f>
        <v>0.43999999999999995</v>
      </c>
      <c r="H9" s="78">
        <f>1-H8</f>
        <v>0.43999999999999995</v>
      </c>
    </row>
    <row r="10" spans="2:9" ht="26.4" x14ac:dyDescent="0.25">
      <c r="B10" s="80" t="s">
        <v>5</v>
      </c>
      <c r="C10" s="7">
        <v>10</v>
      </c>
      <c r="D10" s="77">
        <f>(C10/100)*(C10/100)</f>
        <v>1.0000000000000002E-2</v>
      </c>
      <c r="E10" s="74"/>
      <c r="F10" s="79" t="s">
        <v>5</v>
      </c>
      <c r="G10" s="2">
        <v>10</v>
      </c>
      <c r="H10" s="78">
        <f>(G10/100)*(G10/100)</f>
        <v>1.0000000000000002E-2</v>
      </c>
    </row>
    <row r="11" spans="2:9" ht="13.2" x14ac:dyDescent="0.25">
      <c r="B11" s="72"/>
      <c r="C11" s="73"/>
      <c r="D11" s="73"/>
      <c r="E11" s="74"/>
      <c r="F11" s="75" t="s">
        <v>6</v>
      </c>
      <c r="G11" s="76">
        <v>1.5</v>
      </c>
      <c r="H11" s="77">
        <v>1.5</v>
      </c>
    </row>
    <row r="12" spans="2:9" ht="15.6" x14ac:dyDescent="0.25">
      <c r="B12" s="67" t="s">
        <v>7</v>
      </c>
      <c r="C12" s="94">
        <f>D7*((D8*D9)/D10)</f>
        <v>80.673599999999979</v>
      </c>
      <c r="D12" s="94"/>
      <c r="E12" s="74"/>
      <c r="F12" s="73"/>
      <c r="G12" s="73"/>
      <c r="H12" s="73"/>
    </row>
    <row r="13" spans="2:9" ht="15.6" x14ac:dyDescent="0.25">
      <c r="B13" s="58"/>
      <c r="C13" s="61"/>
      <c r="D13" s="61"/>
      <c r="E13" s="74"/>
      <c r="F13" s="67" t="s">
        <v>7</v>
      </c>
      <c r="G13" s="94">
        <f>H7*((H8*H9)/H10)*H11</f>
        <v>154.56764399999994</v>
      </c>
      <c r="H13" s="94"/>
    </row>
    <row r="14" spans="2:9" ht="21" customHeight="1" x14ac:dyDescent="0.25"/>
    <row r="15" spans="2:9" ht="15" customHeight="1" x14ac:dyDescent="0.25">
      <c r="B15" s="58"/>
      <c r="C15" s="58"/>
      <c r="D15" s="58"/>
      <c r="F15" s="58"/>
      <c r="G15" s="58"/>
      <c r="H15" s="58"/>
    </row>
    <row r="16" spans="2:9" ht="13.2" x14ac:dyDescent="0.25">
      <c r="B16" s="58"/>
      <c r="C16" s="61"/>
      <c r="D16" s="61"/>
      <c r="E16" s="61"/>
      <c r="F16" s="61"/>
      <c r="G16" s="61"/>
      <c r="H16" s="61"/>
    </row>
    <row r="17" spans="1:9" ht="13.2" x14ac:dyDescent="0.25">
      <c r="B17" s="58"/>
      <c r="C17" s="61"/>
      <c r="D17" s="61"/>
      <c r="E17" s="61"/>
      <c r="F17" s="61"/>
      <c r="G17" s="61"/>
      <c r="H17" s="61"/>
    </row>
    <row r="18" spans="1:9" ht="13.2" x14ac:dyDescent="0.25">
      <c r="B18" s="58"/>
      <c r="C18" s="61"/>
      <c r="D18" s="61"/>
      <c r="E18" s="61"/>
      <c r="F18" s="61"/>
      <c r="G18" s="61"/>
      <c r="H18" s="61"/>
    </row>
    <row r="19" spans="1:9" ht="13.2" x14ac:dyDescent="0.25">
      <c r="B19" s="58"/>
      <c r="C19" s="61"/>
      <c r="D19" s="61"/>
      <c r="E19" s="61"/>
      <c r="F19" s="61"/>
      <c r="G19" s="61"/>
      <c r="H19" s="61"/>
    </row>
    <row r="20" spans="1:9" ht="13.2" x14ac:dyDescent="0.25">
      <c r="B20" s="58"/>
      <c r="C20" s="61"/>
      <c r="D20" s="61"/>
      <c r="E20" s="61"/>
      <c r="F20" s="61"/>
      <c r="G20" s="61"/>
      <c r="H20" s="61"/>
    </row>
    <row r="21" spans="1:9" ht="13.2" x14ac:dyDescent="0.25">
      <c r="B21" s="70" t="s">
        <v>8</v>
      </c>
      <c r="C21" s="3">
        <v>400</v>
      </c>
      <c r="D21" s="68"/>
      <c r="E21" s="61"/>
      <c r="F21" s="61"/>
      <c r="G21" s="61"/>
      <c r="H21" s="61"/>
    </row>
    <row r="22" spans="1:9" ht="13.2" x14ac:dyDescent="0.25">
      <c r="B22" s="71" t="s">
        <v>9</v>
      </c>
      <c r="C22" s="4">
        <v>6</v>
      </c>
      <c r="D22" s="69"/>
      <c r="E22" s="61"/>
      <c r="F22" s="61"/>
      <c r="G22" s="61"/>
      <c r="H22" s="61"/>
    </row>
    <row r="23" spans="1:9" ht="26.4" x14ac:dyDescent="0.25">
      <c r="B23" s="71" t="s">
        <v>10</v>
      </c>
      <c r="C23" s="4">
        <v>0.16200000000000001</v>
      </c>
      <c r="D23" s="69"/>
      <c r="E23" s="61"/>
      <c r="F23" s="61"/>
      <c r="G23" s="61"/>
      <c r="H23" s="61"/>
    </row>
    <row r="24" spans="1:9" ht="39.6" x14ac:dyDescent="0.25">
      <c r="B24" s="71" t="s">
        <v>11</v>
      </c>
      <c r="C24" s="4">
        <v>0.05</v>
      </c>
      <c r="D24" s="69"/>
      <c r="E24" s="61"/>
      <c r="F24" s="61"/>
      <c r="G24" s="61"/>
      <c r="H24" s="61"/>
    </row>
    <row r="25" spans="1:9" ht="13.2" x14ac:dyDescent="0.25">
      <c r="B25" s="59"/>
      <c r="C25" s="60"/>
      <c r="D25" s="60">
        <v>0.4</v>
      </c>
      <c r="E25" s="61"/>
      <c r="F25" s="61"/>
      <c r="G25" s="61"/>
      <c r="H25" s="61"/>
    </row>
    <row r="26" spans="1:9" s="66" customFormat="1" ht="13.2" x14ac:dyDescent="0.25">
      <c r="A26" s="62"/>
      <c r="B26" s="63"/>
      <c r="C26" s="64"/>
      <c r="D26" s="64"/>
      <c r="E26" s="65"/>
      <c r="F26" s="65"/>
      <c r="G26" s="65"/>
      <c r="H26" s="65"/>
      <c r="I26" s="62"/>
    </row>
    <row r="27" spans="1:9" s="66" customFormat="1" ht="39.6" x14ac:dyDescent="0.25">
      <c r="A27" s="62"/>
      <c r="B27" s="67" t="s">
        <v>12</v>
      </c>
      <c r="C27" s="95">
        <f>((C21/(C22*C23*D25))*(1/(1-C24)))</f>
        <v>1082.9542993285681</v>
      </c>
      <c r="D27" s="95"/>
      <c r="E27" s="65"/>
      <c r="F27" s="65"/>
      <c r="G27" s="65"/>
      <c r="H27" s="65"/>
      <c r="I27" s="62"/>
    </row>
    <row r="28" spans="1:9" s="66" customFormat="1" ht="13.2" x14ac:dyDescent="0.25">
      <c r="A28" s="62"/>
      <c r="E28" s="65"/>
      <c r="F28" s="65"/>
      <c r="G28" s="65"/>
      <c r="H28" s="65"/>
      <c r="I28" s="62"/>
    </row>
    <row r="29" spans="1:9" s="66" customFormat="1" ht="13.2" x14ac:dyDescent="0.25">
      <c r="A29" s="62"/>
      <c r="E29" s="65"/>
      <c r="F29" s="65"/>
      <c r="G29" s="65"/>
      <c r="H29" s="65"/>
      <c r="I29" s="62"/>
    </row>
    <row r="30" spans="1:9" s="66" customFormat="1" ht="13.2" x14ac:dyDescent="0.25">
      <c r="A30" s="62"/>
      <c r="B30" s="62"/>
      <c r="C30" s="62"/>
      <c r="D30" s="62"/>
      <c r="E30" s="65"/>
      <c r="F30" s="65"/>
      <c r="G30" s="65"/>
      <c r="H30" s="65"/>
      <c r="I30" s="62"/>
    </row>
    <row r="31" spans="1:9" s="66" customFormat="1" ht="13.2" x14ac:dyDescent="0.25">
      <c r="A31" s="62"/>
      <c r="B31" s="62"/>
      <c r="C31" s="62"/>
      <c r="D31" s="62"/>
      <c r="E31" s="62"/>
      <c r="F31" s="62"/>
      <c r="G31" s="62"/>
      <c r="H31" s="62"/>
      <c r="I31" s="62"/>
    </row>
    <row r="32" spans="1:9" s="66" customFormat="1" ht="13.2" x14ac:dyDescent="0.25">
      <c r="A32" s="62"/>
      <c r="B32" s="62"/>
      <c r="C32" s="62"/>
      <c r="D32" s="62"/>
      <c r="E32" s="62"/>
      <c r="F32" s="62"/>
      <c r="G32" s="62"/>
      <c r="H32" s="62"/>
      <c r="I32" s="62"/>
    </row>
    <row r="33" spans="2:8" ht="15.75" customHeight="1" x14ac:dyDescent="0.25">
      <c r="B33" s="58"/>
      <c r="C33" s="58"/>
      <c r="D33" s="58"/>
      <c r="E33" s="58"/>
      <c r="F33" s="58"/>
      <c r="G33" s="58"/>
      <c r="H33" s="58"/>
    </row>
  </sheetData>
  <sheetProtection sheet="1" objects="1" scenarios="1"/>
  <mergeCells count="3">
    <mergeCell ref="G13:H13"/>
    <mergeCell ref="C27:D27"/>
    <mergeCell ref="C12:D12"/>
  </mergeCells>
  <dataValidations count="4">
    <dataValidation type="decimal" allowBlank="1" showInputMessage="1" showErrorMessage="1" sqref="G10 C10" xr:uid="{6D725615-FBFC-834B-BF3E-949277FDA06D}">
      <formula1>0</formula1>
      <formula2>100</formula2>
    </dataValidation>
    <dataValidation type="decimal" allowBlank="1" showInputMessage="1" showErrorMessage="1" promptTitle="Only up to 1" prompt="Please only enter up to 1" sqref="C23:C24" xr:uid="{6F976CD2-F739-B141-B355-A88140C02996}">
      <formula1>0</formula1>
      <formula2>1</formula2>
    </dataValidation>
    <dataValidation type="decimal" allowBlank="1" showInputMessage="1" showErrorMessage="1" promptTitle="Only up to 100%" prompt="Please enter only up to 100%" sqref="C8" xr:uid="{AFEE35E5-5360-40D8-98FE-781753040C01}">
      <formula1>0</formula1>
      <formula2>100</formula2>
    </dataValidation>
    <dataValidation type="decimal" allowBlank="1" showInputMessage="1" showErrorMessage="1" promptTitle="only up to 100%" prompt="Please only enter up to 100%" sqref="G8" xr:uid="{AE04B9FE-B38A-4C82-B93F-223566BD1F10}">
      <formula1>0</formula1>
      <formula2>100</formula2>
    </dataValidation>
  </dataValidations>
  <printOptions gridLines="1"/>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AA1004"/>
  <sheetViews>
    <sheetView showGridLines="0" zoomScaleNormal="100" workbookViewId="0">
      <selection activeCell="C96" sqref="C96"/>
    </sheetView>
  </sheetViews>
  <sheetFormatPr defaultColWidth="12.6640625" defaultRowHeight="15.75" customHeight="1" x14ac:dyDescent="0.25"/>
  <cols>
    <col min="1" max="1" width="2.88671875" customWidth="1"/>
    <col min="2" max="2" width="12" customWidth="1"/>
    <col min="3" max="3" width="10" customWidth="1"/>
    <col min="4" max="4" width="12.33203125" customWidth="1"/>
    <col min="5" max="5" width="11.6640625" customWidth="1"/>
    <col min="6" max="6" width="8" customWidth="1"/>
    <col min="7" max="7" width="13" customWidth="1"/>
    <col min="8" max="8" width="14.109375" customWidth="1"/>
    <col min="9" max="9" width="13" customWidth="1"/>
    <col min="10" max="10" width="12.33203125" customWidth="1"/>
    <col min="11" max="11" width="7.109375" customWidth="1"/>
    <col min="12" max="12" width="13.33203125" customWidth="1"/>
    <col min="13" max="13" width="10" customWidth="1"/>
    <col min="14" max="14" width="13" customWidth="1"/>
    <col min="15" max="15" width="12.6640625" customWidth="1"/>
    <col min="16" max="27" width="9.109375" customWidth="1"/>
  </cols>
  <sheetData>
    <row r="1" spans="2:27" ht="14.1" customHeight="1" x14ac:dyDescent="0.3">
      <c r="I1" s="56"/>
      <c r="J1" s="56"/>
      <c r="K1" s="92"/>
      <c r="L1" s="56"/>
      <c r="M1" s="56"/>
      <c r="N1" s="56"/>
      <c r="O1" s="56"/>
      <c r="P1" s="92"/>
      <c r="Q1" s="92"/>
      <c r="R1" s="92"/>
      <c r="S1" s="92"/>
      <c r="T1" s="92"/>
      <c r="U1" s="92"/>
      <c r="V1" s="92"/>
      <c r="W1" s="92"/>
      <c r="X1" s="92"/>
      <c r="Y1" s="92"/>
      <c r="Z1" s="92"/>
      <c r="AA1" s="92"/>
    </row>
    <row r="2" spans="2:27" ht="14.1" customHeight="1" x14ac:dyDescent="0.3">
      <c r="P2" s="92"/>
      <c r="Q2" s="92"/>
      <c r="R2" s="92"/>
      <c r="S2" s="92"/>
      <c r="T2" s="92"/>
      <c r="U2" s="10"/>
      <c r="V2" s="92"/>
      <c r="W2" s="92"/>
      <c r="X2" s="92"/>
      <c r="Y2" s="92"/>
      <c r="Z2" s="92"/>
      <c r="AA2" s="92"/>
    </row>
    <row r="3" spans="2:27" ht="126" customHeight="1" x14ac:dyDescent="0.3">
      <c r="D3" s="57"/>
      <c r="P3" s="92"/>
      <c r="Q3" s="92"/>
      <c r="R3" s="92"/>
      <c r="S3" s="92"/>
      <c r="T3" s="92"/>
      <c r="U3" s="11"/>
      <c r="V3" s="92"/>
      <c r="W3" s="92"/>
      <c r="X3" s="92"/>
      <c r="Y3" s="92"/>
      <c r="Z3" s="92"/>
      <c r="AA3" s="92"/>
    </row>
    <row r="4" spans="2:27" ht="20.100000000000001" customHeight="1" x14ac:dyDescent="0.3">
      <c r="B4" s="56"/>
      <c r="C4" s="56"/>
      <c r="D4" s="56"/>
      <c r="E4" s="56"/>
      <c r="F4" s="92"/>
      <c r="G4" s="56"/>
      <c r="H4" s="56"/>
      <c r="I4" s="56"/>
      <c r="J4" s="56"/>
      <c r="K4" s="92"/>
      <c r="L4" s="56"/>
      <c r="M4" s="56"/>
      <c r="N4" s="56"/>
      <c r="O4" s="56"/>
      <c r="P4" s="92"/>
      <c r="Q4" s="92"/>
      <c r="R4" s="92"/>
      <c r="S4" s="92"/>
      <c r="T4" s="92"/>
      <c r="U4" s="92"/>
      <c r="V4" s="92"/>
      <c r="W4" s="92"/>
      <c r="X4" s="92"/>
      <c r="Y4" s="92"/>
      <c r="Z4" s="92"/>
      <c r="AA4" s="92"/>
    </row>
    <row r="5" spans="2:27" ht="13.8" x14ac:dyDescent="0.3">
      <c r="B5" s="98"/>
      <c r="C5" s="99"/>
      <c r="D5" s="99"/>
      <c r="E5" s="99"/>
      <c r="F5" s="92"/>
      <c r="G5" s="98"/>
      <c r="H5" s="99"/>
      <c r="I5" s="99"/>
      <c r="J5" s="99"/>
      <c r="K5" s="92"/>
      <c r="L5" s="98"/>
      <c r="M5" s="99"/>
      <c r="N5" s="99"/>
      <c r="O5" s="99"/>
      <c r="P5" s="92"/>
      <c r="Q5" s="92"/>
      <c r="R5" s="92"/>
      <c r="S5" s="92"/>
      <c r="T5" s="92"/>
      <c r="U5" s="92"/>
      <c r="V5" s="92"/>
      <c r="W5" s="92"/>
      <c r="X5" s="92"/>
      <c r="Y5" s="92"/>
      <c r="Z5" s="92"/>
      <c r="AA5" s="92"/>
    </row>
    <row r="6" spans="2:27" ht="13.8" x14ac:dyDescent="0.3">
      <c r="B6" s="98"/>
      <c r="C6" s="99"/>
      <c r="D6" s="99"/>
      <c r="E6" s="99"/>
      <c r="F6" s="92"/>
      <c r="G6" s="98"/>
      <c r="H6" s="99"/>
      <c r="I6" s="99"/>
      <c r="J6" s="99"/>
      <c r="K6" s="92"/>
      <c r="L6" s="98"/>
      <c r="M6" s="99"/>
      <c r="N6" s="99"/>
      <c r="O6" s="99"/>
      <c r="P6" s="92"/>
      <c r="Q6" s="92"/>
      <c r="R6" s="92"/>
      <c r="S6" s="92"/>
      <c r="T6" s="92"/>
      <c r="U6" s="92"/>
      <c r="V6" s="92"/>
      <c r="W6" s="92"/>
      <c r="X6" s="92"/>
      <c r="Y6" s="92"/>
      <c r="Z6" s="92"/>
      <c r="AA6" s="92"/>
    </row>
    <row r="7" spans="2:27" ht="77.099999999999994" customHeight="1" x14ac:dyDescent="0.3">
      <c r="B7" s="55" t="s">
        <v>13</v>
      </c>
      <c r="C7" s="89">
        <v>400</v>
      </c>
      <c r="D7" s="53" t="s">
        <v>14</v>
      </c>
      <c r="E7" s="54">
        <f>C7/60</f>
        <v>6.666666666666667</v>
      </c>
      <c r="F7" s="24"/>
      <c r="G7" s="45" t="s">
        <v>15</v>
      </c>
      <c r="H7" s="90">
        <v>400</v>
      </c>
      <c r="I7" s="53" t="s">
        <v>16</v>
      </c>
      <c r="J7" s="54">
        <f>H7/54</f>
        <v>7.4074074074074074</v>
      </c>
      <c r="K7" s="15"/>
      <c r="L7" s="45" t="s">
        <v>15</v>
      </c>
      <c r="M7" s="90">
        <v>400</v>
      </c>
      <c r="N7" s="53" t="s">
        <v>16</v>
      </c>
      <c r="O7" s="54">
        <f>M7/24</f>
        <v>16.666666666666668</v>
      </c>
      <c r="P7" s="92"/>
      <c r="Q7" s="92"/>
      <c r="R7" s="92"/>
      <c r="S7" s="92"/>
      <c r="T7" s="92"/>
      <c r="U7" s="92"/>
      <c r="V7" s="92"/>
      <c r="W7" s="92"/>
      <c r="X7" s="92"/>
      <c r="Y7" s="92"/>
      <c r="Z7" s="92"/>
      <c r="AA7" s="92"/>
    </row>
    <row r="8" spans="2:27" ht="52.8" x14ac:dyDescent="0.3">
      <c r="B8" s="26"/>
      <c r="C8" s="27"/>
      <c r="D8" s="27"/>
      <c r="E8" s="28"/>
      <c r="F8" s="24"/>
      <c r="G8" s="51" t="s">
        <v>17</v>
      </c>
      <c r="H8" s="52">
        <f>J7*6</f>
        <v>44.444444444444443</v>
      </c>
      <c r="I8" s="48"/>
      <c r="J8" s="49"/>
      <c r="K8" s="15"/>
      <c r="L8" s="51" t="s">
        <v>17</v>
      </c>
      <c r="M8" s="52">
        <f>O7*6</f>
        <v>100</v>
      </c>
      <c r="N8" s="48"/>
      <c r="O8" s="49"/>
      <c r="P8" s="92"/>
      <c r="Q8" s="92"/>
      <c r="R8" s="92"/>
      <c r="S8" s="92"/>
      <c r="T8" s="92"/>
      <c r="U8" s="92"/>
      <c r="V8" s="92"/>
      <c r="W8" s="92"/>
      <c r="X8" s="92"/>
      <c r="Y8" s="92"/>
      <c r="Z8" s="92"/>
      <c r="AA8" s="92"/>
    </row>
    <row r="9" spans="2:27" ht="13.8" x14ac:dyDescent="0.3">
      <c r="B9" s="26"/>
      <c r="C9" s="27"/>
      <c r="D9" s="27"/>
      <c r="E9" s="28"/>
      <c r="F9" s="15"/>
      <c r="G9" s="50"/>
      <c r="H9" s="46"/>
      <c r="I9" s="46"/>
      <c r="J9" s="47"/>
      <c r="K9" s="15"/>
      <c r="L9" s="50"/>
      <c r="M9" s="46"/>
      <c r="N9" s="46"/>
      <c r="O9" s="47"/>
      <c r="P9" s="92"/>
      <c r="Q9" s="92"/>
      <c r="R9" s="92"/>
      <c r="S9" s="92"/>
      <c r="T9" s="92"/>
      <c r="U9" s="92"/>
      <c r="V9" s="92"/>
      <c r="W9" s="92"/>
      <c r="X9" s="92"/>
      <c r="Y9" s="92"/>
      <c r="Z9" s="92"/>
      <c r="AA9" s="92"/>
    </row>
    <row r="10" spans="2:27" s="9" customFormat="1" ht="66" x14ac:dyDescent="0.25">
      <c r="B10" s="39" t="s">
        <v>18</v>
      </c>
      <c r="C10" s="40" t="s">
        <v>19</v>
      </c>
      <c r="D10" s="40" t="s">
        <v>20</v>
      </c>
      <c r="E10" s="41" t="s">
        <v>21</v>
      </c>
      <c r="F10" s="24"/>
      <c r="G10" s="42" t="s">
        <v>18</v>
      </c>
      <c r="H10" s="43" t="s">
        <v>22</v>
      </c>
      <c r="I10" s="43" t="s">
        <v>20</v>
      </c>
      <c r="J10" s="44" t="s">
        <v>21</v>
      </c>
      <c r="K10" s="25"/>
      <c r="L10" s="42" t="s">
        <v>18</v>
      </c>
      <c r="M10" s="43" t="s">
        <v>22</v>
      </c>
      <c r="N10" s="43" t="s">
        <v>20</v>
      </c>
      <c r="O10" s="44" t="s">
        <v>21</v>
      </c>
      <c r="P10" s="93"/>
      <c r="Q10" s="93"/>
      <c r="R10" s="93"/>
      <c r="S10" s="93"/>
      <c r="T10" s="93"/>
      <c r="U10" s="93"/>
      <c r="V10" s="93"/>
      <c r="W10" s="93"/>
      <c r="X10" s="93"/>
      <c r="Y10" s="93"/>
      <c r="Z10" s="93"/>
      <c r="AA10" s="93"/>
    </row>
    <row r="11" spans="2:27" s="9" customFormat="1" ht="39.6" x14ac:dyDescent="0.25">
      <c r="B11" s="33" t="s">
        <v>23</v>
      </c>
      <c r="C11" s="29" t="s">
        <v>24</v>
      </c>
      <c r="D11" s="29">
        <v>24</v>
      </c>
      <c r="E11" s="30">
        <f t="shared" ref="E11:E25" si="0">D11*$E$7</f>
        <v>160</v>
      </c>
      <c r="F11" s="24"/>
      <c r="G11" s="35" t="s">
        <v>23</v>
      </c>
      <c r="H11" s="29" t="s">
        <v>24</v>
      </c>
      <c r="I11" s="29">
        <v>24</v>
      </c>
      <c r="J11" s="30">
        <f t="shared" ref="J11:J25" si="1">I11*$J$7</f>
        <v>177.77777777777777</v>
      </c>
      <c r="K11" s="24"/>
      <c r="L11" s="35" t="s">
        <v>23</v>
      </c>
      <c r="M11" s="29" t="s">
        <v>24</v>
      </c>
      <c r="N11" s="29">
        <v>24</v>
      </c>
      <c r="O11" s="30">
        <f t="shared" ref="O11:O25" si="2">N11*$O$7</f>
        <v>400</v>
      </c>
      <c r="P11" s="93"/>
      <c r="Q11" s="93"/>
      <c r="R11" s="93"/>
      <c r="S11" s="93"/>
      <c r="T11" s="93"/>
      <c r="U11" s="93"/>
      <c r="V11" s="93"/>
      <c r="W11" s="93"/>
      <c r="X11" s="93"/>
      <c r="Y11" s="93"/>
      <c r="Z11" s="93"/>
      <c r="AA11" s="93"/>
    </row>
    <row r="12" spans="2:27" s="9" customFormat="1" ht="52.8" x14ac:dyDescent="0.25">
      <c r="B12" s="33" t="s">
        <v>25</v>
      </c>
      <c r="C12" s="29" t="s">
        <v>26</v>
      </c>
      <c r="D12" s="29">
        <v>24</v>
      </c>
      <c r="E12" s="30">
        <f t="shared" si="0"/>
        <v>160</v>
      </c>
      <c r="F12" s="24"/>
      <c r="G12" s="35" t="s">
        <v>25</v>
      </c>
      <c r="H12" s="29" t="s">
        <v>26</v>
      </c>
      <c r="I12" s="29">
        <v>24</v>
      </c>
      <c r="J12" s="30">
        <f t="shared" si="1"/>
        <v>177.77777777777777</v>
      </c>
      <c r="K12" s="24"/>
      <c r="L12" s="35" t="s">
        <v>25</v>
      </c>
      <c r="M12" s="29" t="s">
        <v>26</v>
      </c>
      <c r="N12" s="29">
        <v>24</v>
      </c>
      <c r="O12" s="30">
        <f t="shared" si="2"/>
        <v>400</v>
      </c>
      <c r="P12" s="93"/>
      <c r="Q12" s="93"/>
      <c r="R12" s="93"/>
      <c r="S12" s="93"/>
      <c r="T12" s="93"/>
      <c r="U12" s="93"/>
      <c r="V12" s="93"/>
      <c r="W12" s="93"/>
      <c r="X12" s="93"/>
      <c r="Y12" s="93"/>
      <c r="Z12" s="93"/>
      <c r="AA12" s="93"/>
    </row>
    <row r="13" spans="2:27" s="9" customFormat="1" ht="39.6" x14ac:dyDescent="0.25">
      <c r="B13" s="33" t="s">
        <v>27</v>
      </c>
      <c r="C13" s="29" t="s">
        <v>26</v>
      </c>
      <c r="D13" s="29">
        <v>24</v>
      </c>
      <c r="E13" s="30">
        <f t="shared" si="0"/>
        <v>160</v>
      </c>
      <c r="F13" s="24"/>
      <c r="G13" s="35" t="s">
        <v>27</v>
      </c>
      <c r="H13" s="29" t="s">
        <v>26</v>
      </c>
      <c r="I13" s="29">
        <v>24</v>
      </c>
      <c r="J13" s="30">
        <f t="shared" si="1"/>
        <v>177.77777777777777</v>
      </c>
      <c r="K13" s="24"/>
      <c r="L13" s="35" t="s">
        <v>27</v>
      </c>
      <c r="M13" s="29" t="s">
        <v>26</v>
      </c>
      <c r="N13" s="29">
        <v>24</v>
      </c>
      <c r="O13" s="30">
        <f t="shared" si="2"/>
        <v>400</v>
      </c>
      <c r="P13" s="93"/>
      <c r="Q13" s="93"/>
      <c r="R13" s="93"/>
      <c r="S13" s="93"/>
      <c r="T13" s="93"/>
      <c r="U13" s="93"/>
      <c r="V13" s="93"/>
      <c r="W13" s="93"/>
      <c r="X13" s="93"/>
      <c r="Y13" s="93"/>
      <c r="Z13" s="93"/>
      <c r="AA13" s="93"/>
    </row>
    <row r="14" spans="2:27" s="9" customFormat="1" ht="66" x14ac:dyDescent="0.25">
      <c r="B14" s="33" t="s">
        <v>28</v>
      </c>
      <c r="C14" s="29" t="s">
        <v>29</v>
      </c>
      <c r="D14" s="29">
        <v>18</v>
      </c>
      <c r="E14" s="30">
        <f t="shared" si="0"/>
        <v>120</v>
      </c>
      <c r="F14" s="24"/>
      <c r="G14" s="35" t="s">
        <v>28</v>
      </c>
      <c r="H14" s="29" t="s">
        <v>29</v>
      </c>
      <c r="I14" s="29">
        <v>18</v>
      </c>
      <c r="J14" s="30">
        <f t="shared" si="1"/>
        <v>133.33333333333334</v>
      </c>
      <c r="K14" s="24"/>
      <c r="L14" s="35" t="s">
        <v>28</v>
      </c>
      <c r="M14" s="29" t="s">
        <v>29</v>
      </c>
      <c r="N14" s="29">
        <v>18</v>
      </c>
      <c r="O14" s="30">
        <f t="shared" si="2"/>
        <v>300</v>
      </c>
      <c r="P14" s="93"/>
      <c r="Q14" s="93"/>
      <c r="R14" s="93"/>
      <c r="S14" s="93"/>
      <c r="T14" s="93"/>
      <c r="U14" s="93"/>
      <c r="V14" s="93"/>
      <c r="W14" s="93"/>
      <c r="X14" s="93"/>
      <c r="Y14" s="93"/>
      <c r="Z14" s="93"/>
      <c r="AA14" s="93"/>
    </row>
    <row r="15" spans="2:27" s="9" customFormat="1" ht="66" x14ac:dyDescent="0.25">
      <c r="B15" s="33" t="s">
        <v>30</v>
      </c>
      <c r="C15" s="29" t="s">
        <v>29</v>
      </c>
      <c r="D15" s="29">
        <v>18</v>
      </c>
      <c r="E15" s="30">
        <f t="shared" si="0"/>
        <v>120</v>
      </c>
      <c r="F15" s="24"/>
      <c r="G15" s="35" t="s">
        <v>30</v>
      </c>
      <c r="H15" s="29" t="s">
        <v>29</v>
      </c>
      <c r="I15" s="29">
        <v>18</v>
      </c>
      <c r="J15" s="30">
        <f t="shared" si="1"/>
        <v>133.33333333333334</v>
      </c>
      <c r="K15" s="24"/>
      <c r="L15" s="35" t="s">
        <v>30</v>
      </c>
      <c r="M15" s="29" t="s">
        <v>29</v>
      </c>
      <c r="N15" s="29">
        <v>18</v>
      </c>
      <c r="O15" s="30">
        <f t="shared" si="2"/>
        <v>300</v>
      </c>
      <c r="P15" s="93"/>
      <c r="Q15" s="93"/>
      <c r="R15" s="93"/>
      <c r="S15" s="93"/>
      <c r="T15" s="93"/>
      <c r="U15" s="93"/>
      <c r="V15" s="93"/>
      <c r="W15" s="93"/>
      <c r="X15" s="93"/>
      <c r="Y15" s="93"/>
      <c r="Z15" s="93"/>
      <c r="AA15" s="93"/>
    </row>
    <row r="16" spans="2:27" s="9" customFormat="1" ht="52.8" x14ac:dyDescent="0.25">
      <c r="B16" s="33" t="s">
        <v>31</v>
      </c>
      <c r="C16" s="29" t="s">
        <v>29</v>
      </c>
      <c r="D16" s="29">
        <v>18</v>
      </c>
      <c r="E16" s="30">
        <f t="shared" si="0"/>
        <v>120</v>
      </c>
      <c r="F16" s="24"/>
      <c r="G16" s="35" t="s">
        <v>31</v>
      </c>
      <c r="H16" s="29" t="s">
        <v>29</v>
      </c>
      <c r="I16" s="29">
        <v>18</v>
      </c>
      <c r="J16" s="30">
        <f t="shared" si="1"/>
        <v>133.33333333333334</v>
      </c>
      <c r="K16" s="24"/>
      <c r="L16" s="35" t="s">
        <v>31</v>
      </c>
      <c r="M16" s="29" t="s">
        <v>29</v>
      </c>
      <c r="N16" s="29">
        <v>18</v>
      </c>
      <c r="O16" s="30">
        <f t="shared" si="2"/>
        <v>300</v>
      </c>
      <c r="P16" s="93"/>
      <c r="Q16" s="93"/>
      <c r="R16" s="93"/>
      <c r="S16" s="93"/>
      <c r="T16" s="93"/>
      <c r="U16" s="93"/>
      <c r="V16" s="93"/>
      <c r="W16" s="93"/>
      <c r="X16" s="93"/>
      <c r="Y16" s="93"/>
      <c r="Z16" s="93"/>
      <c r="AA16" s="93"/>
    </row>
    <row r="17" spans="2:27" s="9" customFormat="1" ht="105.6" x14ac:dyDescent="0.25">
      <c r="B17" s="33" t="s">
        <v>32</v>
      </c>
      <c r="C17" s="29" t="s">
        <v>29</v>
      </c>
      <c r="D17" s="29">
        <v>18</v>
      </c>
      <c r="E17" s="30">
        <f t="shared" si="0"/>
        <v>120</v>
      </c>
      <c r="F17" s="24"/>
      <c r="G17" s="35" t="s">
        <v>32</v>
      </c>
      <c r="H17" s="29" t="s">
        <v>29</v>
      </c>
      <c r="I17" s="29">
        <v>18</v>
      </c>
      <c r="J17" s="30">
        <f t="shared" si="1"/>
        <v>133.33333333333334</v>
      </c>
      <c r="K17" s="24"/>
      <c r="L17" s="35" t="s">
        <v>32</v>
      </c>
      <c r="M17" s="29" t="s">
        <v>29</v>
      </c>
      <c r="N17" s="29">
        <v>18</v>
      </c>
      <c r="O17" s="30">
        <f t="shared" si="2"/>
        <v>300</v>
      </c>
      <c r="P17" s="93"/>
      <c r="Q17" s="93"/>
      <c r="R17" s="93"/>
      <c r="S17" s="93"/>
      <c r="T17" s="93"/>
      <c r="U17" s="93"/>
      <c r="V17" s="93"/>
      <c r="W17" s="93"/>
      <c r="X17" s="93"/>
      <c r="Y17" s="93"/>
      <c r="Z17" s="93"/>
      <c r="AA17" s="93"/>
    </row>
    <row r="18" spans="2:27" s="9" customFormat="1" ht="66" x14ac:dyDescent="0.25">
      <c r="B18" s="33" t="s">
        <v>33</v>
      </c>
      <c r="C18" s="29" t="s">
        <v>29</v>
      </c>
      <c r="D18" s="29">
        <v>18</v>
      </c>
      <c r="E18" s="30">
        <f t="shared" si="0"/>
        <v>120</v>
      </c>
      <c r="F18" s="24"/>
      <c r="G18" s="35" t="s">
        <v>33</v>
      </c>
      <c r="H18" s="29" t="s">
        <v>29</v>
      </c>
      <c r="I18" s="29">
        <v>18</v>
      </c>
      <c r="J18" s="30">
        <f t="shared" si="1"/>
        <v>133.33333333333334</v>
      </c>
      <c r="K18" s="24"/>
      <c r="L18" s="35" t="s">
        <v>33</v>
      </c>
      <c r="M18" s="29" t="s">
        <v>29</v>
      </c>
      <c r="N18" s="29">
        <v>18</v>
      </c>
      <c r="O18" s="30">
        <f t="shared" si="2"/>
        <v>300</v>
      </c>
      <c r="P18" s="93"/>
      <c r="Q18" s="93"/>
      <c r="R18" s="93"/>
      <c r="S18" s="93"/>
      <c r="T18" s="93"/>
      <c r="U18" s="93"/>
      <c r="V18" s="93"/>
      <c r="W18" s="93"/>
      <c r="X18" s="93"/>
      <c r="Y18" s="93"/>
      <c r="Z18" s="93"/>
      <c r="AA18" s="93"/>
    </row>
    <row r="19" spans="2:27" s="9" customFormat="1" ht="52.8" x14ac:dyDescent="0.25">
      <c r="B19" s="33" t="s">
        <v>34</v>
      </c>
      <c r="C19" s="29" t="s">
        <v>29</v>
      </c>
      <c r="D19" s="29">
        <v>18</v>
      </c>
      <c r="E19" s="30">
        <f t="shared" si="0"/>
        <v>120</v>
      </c>
      <c r="F19" s="24"/>
      <c r="G19" s="35" t="s">
        <v>34</v>
      </c>
      <c r="H19" s="29" t="s">
        <v>29</v>
      </c>
      <c r="I19" s="29">
        <v>18</v>
      </c>
      <c r="J19" s="30">
        <f t="shared" si="1"/>
        <v>133.33333333333334</v>
      </c>
      <c r="K19" s="24"/>
      <c r="L19" s="35" t="s">
        <v>34</v>
      </c>
      <c r="M19" s="29" t="s">
        <v>29</v>
      </c>
      <c r="N19" s="29">
        <v>18</v>
      </c>
      <c r="O19" s="30">
        <f t="shared" si="2"/>
        <v>300</v>
      </c>
      <c r="P19" s="93"/>
      <c r="Q19" s="93"/>
      <c r="R19" s="93"/>
      <c r="S19" s="93"/>
      <c r="T19" s="93"/>
      <c r="U19" s="93"/>
      <c r="V19" s="93"/>
      <c r="W19" s="93"/>
      <c r="X19" s="93"/>
      <c r="Y19" s="93"/>
      <c r="Z19" s="93"/>
      <c r="AA19" s="93"/>
    </row>
    <row r="20" spans="2:27" s="9" customFormat="1" ht="52.8" x14ac:dyDescent="0.25">
      <c r="B20" s="33" t="s">
        <v>35</v>
      </c>
      <c r="C20" s="29" t="s">
        <v>29</v>
      </c>
      <c r="D20" s="29">
        <v>18</v>
      </c>
      <c r="E20" s="30">
        <f t="shared" si="0"/>
        <v>120</v>
      </c>
      <c r="F20" s="24"/>
      <c r="G20" s="35" t="s">
        <v>35</v>
      </c>
      <c r="H20" s="29" t="s">
        <v>29</v>
      </c>
      <c r="I20" s="29">
        <v>18</v>
      </c>
      <c r="J20" s="30">
        <f t="shared" si="1"/>
        <v>133.33333333333334</v>
      </c>
      <c r="K20" s="24"/>
      <c r="L20" s="35" t="s">
        <v>35</v>
      </c>
      <c r="M20" s="29" t="s">
        <v>29</v>
      </c>
      <c r="N20" s="29">
        <v>18</v>
      </c>
      <c r="O20" s="30">
        <f t="shared" si="2"/>
        <v>300</v>
      </c>
      <c r="P20" s="93"/>
      <c r="Q20" s="93"/>
      <c r="R20" s="93"/>
      <c r="S20" s="93"/>
      <c r="T20" s="93"/>
      <c r="U20" s="93"/>
      <c r="V20" s="93"/>
      <c r="W20" s="93"/>
      <c r="X20" s="93"/>
      <c r="Y20" s="93"/>
      <c r="Z20" s="93"/>
      <c r="AA20" s="93"/>
    </row>
    <row r="21" spans="2:27" s="9" customFormat="1" ht="66" x14ac:dyDescent="0.25">
      <c r="B21" s="33" t="s">
        <v>36</v>
      </c>
      <c r="C21" s="29" t="s">
        <v>29</v>
      </c>
      <c r="D21" s="29">
        <v>18</v>
      </c>
      <c r="E21" s="30">
        <f t="shared" si="0"/>
        <v>120</v>
      </c>
      <c r="F21" s="24"/>
      <c r="G21" s="35" t="s">
        <v>36</v>
      </c>
      <c r="H21" s="29" t="s">
        <v>29</v>
      </c>
      <c r="I21" s="29">
        <v>18</v>
      </c>
      <c r="J21" s="30">
        <f t="shared" si="1"/>
        <v>133.33333333333334</v>
      </c>
      <c r="K21" s="24"/>
      <c r="L21" s="35" t="s">
        <v>36</v>
      </c>
      <c r="M21" s="29" t="s">
        <v>29</v>
      </c>
      <c r="N21" s="29">
        <v>18</v>
      </c>
      <c r="O21" s="30">
        <f t="shared" si="2"/>
        <v>300</v>
      </c>
      <c r="P21" s="93"/>
      <c r="Q21" s="93"/>
      <c r="R21" s="93"/>
      <c r="S21" s="93"/>
      <c r="T21" s="93"/>
      <c r="U21" s="93"/>
      <c r="V21" s="93"/>
      <c r="W21" s="93"/>
      <c r="X21" s="93"/>
      <c r="Y21" s="93"/>
      <c r="Z21" s="93"/>
      <c r="AA21" s="93"/>
    </row>
    <row r="22" spans="2:27" s="9" customFormat="1" ht="39.6" x14ac:dyDescent="0.25">
      <c r="B22" s="33" t="s">
        <v>37</v>
      </c>
      <c r="C22" s="29" t="s">
        <v>38</v>
      </c>
      <c r="D22" s="29">
        <v>12</v>
      </c>
      <c r="E22" s="30">
        <f t="shared" si="0"/>
        <v>80</v>
      </c>
      <c r="F22" s="24"/>
      <c r="G22" s="35" t="s">
        <v>37</v>
      </c>
      <c r="H22" s="29" t="s">
        <v>38</v>
      </c>
      <c r="I22" s="29">
        <v>12</v>
      </c>
      <c r="J22" s="30">
        <f t="shared" si="1"/>
        <v>88.888888888888886</v>
      </c>
      <c r="K22" s="24"/>
      <c r="L22" s="35" t="s">
        <v>37</v>
      </c>
      <c r="M22" s="29" t="s">
        <v>38</v>
      </c>
      <c r="N22" s="29">
        <v>12</v>
      </c>
      <c r="O22" s="30">
        <f t="shared" si="2"/>
        <v>200</v>
      </c>
      <c r="P22" s="93"/>
      <c r="Q22" s="93"/>
      <c r="R22" s="93"/>
      <c r="S22" s="93"/>
      <c r="T22" s="93"/>
      <c r="U22" s="93"/>
      <c r="V22" s="93"/>
      <c r="W22" s="93"/>
      <c r="X22" s="93"/>
      <c r="Y22" s="93"/>
      <c r="Z22" s="93"/>
      <c r="AA22" s="93"/>
    </row>
    <row r="23" spans="2:27" s="9" customFormat="1" ht="66" x14ac:dyDescent="0.25">
      <c r="B23" s="33" t="s">
        <v>39</v>
      </c>
      <c r="C23" s="29" t="s">
        <v>40</v>
      </c>
      <c r="D23" s="29">
        <v>6</v>
      </c>
      <c r="E23" s="30">
        <f t="shared" si="0"/>
        <v>40</v>
      </c>
      <c r="F23" s="24"/>
      <c r="G23" s="35" t="s">
        <v>39</v>
      </c>
      <c r="H23" s="29" t="s">
        <v>40</v>
      </c>
      <c r="I23" s="29">
        <v>6</v>
      </c>
      <c r="J23" s="30">
        <f t="shared" si="1"/>
        <v>44.444444444444443</v>
      </c>
      <c r="K23" s="24"/>
      <c r="L23" s="35" t="s">
        <v>39</v>
      </c>
      <c r="M23" s="29" t="s">
        <v>40</v>
      </c>
      <c r="N23" s="29">
        <v>6</v>
      </c>
      <c r="O23" s="30">
        <f t="shared" si="2"/>
        <v>100</v>
      </c>
      <c r="P23" s="93"/>
      <c r="Q23" s="93"/>
      <c r="R23" s="93"/>
      <c r="S23" s="93"/>
      <c r="T23" s="93"/>
      <c r="U23" s="93"/>
      <c r="V23" s="93"/>
      <c r="W23" s="93"/>
      <c r="X23" s="93"/>
      <c r="Y23" s="93"/>
      <c r="Z23" s="93"/>
      <c r="AA23" s="93"/>
    </row>
    <row r="24" spans="2:27" s="9" customFormat="1" ht="66" x14ac:dyDescent="0.25">
      <c r="B24" s="33" t="s">
        <v>41</v>
      </c>
      <c r="C24" s="29" t="s">
        <v>40</v>
      </c>
      <c r="D24" s="29">
        <v>6</v>
      </c>
      <c r="E24" s="30">
        <f t="shared" si="0"/>
        <v>40</v>
      </c>
      <c r="F24" s="24"/>
      <c r="G24" s="35" t="s">
        <v>41</v>
      </c>
      <c r="H24" s="29" t="s">
        <v>40</v>
      </c>
      <c r="I24" s="29">
        <v>6</v>
      </c>
      <c r="J24" s="30">
        <f t="shared" si="1"/>
        <v>44.444444444444443</v>
      </c>
      <c r="K24" s="24"/>
      <c r="L24" s="35" t="s">
        <v>41</v>
      </c>
      <c r="M24" s="29" t="s">
        <v>40</v>
      </c>
      <c r="N24" s="29">
        <v>6</v>
      </c>
      <c r="O24" s="30">
        <f t="shared" si="2"/>
        <v>100</v>
      </c>
      <c r="P24" s="93"/>
      <c r="Q24" s="93"/>
      <c r="R24" s="93"/>
      <c r="S24" s="93"/>
      <c r="T24" s="93"/>
      <c r="U24" s="93"/>
      <c r="V24" s="93"/>
      <c r="W24" s="93"/>
      <c r="X24" s="93"/>
      <c r="Y24" s="93"/>
      <c r="Z24" s="93"/>
      <c r="AA24" s="93"/>
    </row>
    <row r="25" spans="2:27" s="9" customFormat="1" ht="52.8" x14ac:dyDescent="0.25">
      <c r="B25" s="34" t="s">
        <v>42</v>
      </c>
      <c r="C25" s="31" t="s">
        <v>43</v>
      </c>
      <c r="D25" s="31">
        <v>3</v>
      </c>
      <c r="E25" s="32">
        <f t="shared" si="0"/>
        <v>20</v>
      </c>
      <c r="F25" s="24"/>
      <c r="G25" s="36" t="s">
        <v>42</v>
      </c>
      <c r="H25" s="31" t="s">
        <v>43</v>
      </c>
      <c r="I25" s="31">
        <v>3</v>
      </c>
      <c r="J25" s="32">
        <f t="shared" si="1"/>
        <v>22.222222222222221</v>
      </c>
      <c r="K25" s="24"/>
      <c r="L25" s="36" t="s">
        <v>42</v>
      </c>
      <c r="M25" s="31" t="s">
        <v>43</v>
      </c>
      <c r="N25" s="31">
        <v>3</v>
      </c>
      <c r="O25" s="32">
        <f t="shared" si="2"/>
        <v>50</v>
      </c>
      <c r="P25" s="93"/>
      <c r="Q25" s="93"/>
      <c r="R25" s="93"/>
      <c r="S25" s="93"/>
      <c r="T25" s="93"/>
      <c r="U25" s="93"/>
      <c r="V25" s="93"/>
      <c r="W25" s="93"/>
      <c r="X25" s="93"/>
      <c r="Y25" s="93"/>
      <c r="Z25" s="93"/>
      <c r="AA25" s="93"/>
    </row>
    <row r="26" spans="2:27" ht="13.8" x14ac:dyDescent="0.3">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row>
    <row r="27" spans="2:27" ht="13.8" x14ac:dyDescent="0.3">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row>
    <row r="28" spans="2:27" ht="13.8" x14ac:dyDescent="0.3">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row>
    <row r="29" spans="2:27" ht="13.8" x14ac:dyDescent="0.3">
      <c r="B29" s="13"/>
      <c r="I29" s="92"/>
      <c r="J29" s="92"/>
      <c r="K29" s="92"/>
      <c r="L29" s="92"/>
      <c r="M29" s="92"/>
      <c r="N29" s="92"/>
      <c r="O29" s="92"/>
      <c r="P29" s="92"/>
      <c r="Q29" s="92"/>
      <c r="R29" s="92"/>
      <c r="S29" s="92"/>
      <c r="T29" s="92"/>
      <c r="U29" s="92"/>
      <c r="V29" s="92"/>
      <c r="W29" s="92"/>
      <c r="X29" s="92"/>
      <c r="Y29" s="92"/>
      <c r="Z29" s="92"/>
      <c r="AA29" s="92"/>
    </row>
    <row r="30" spans="2:27" ht="13.8" x14ac:dyDescent="0.3">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row>
    <row r="31" spans="2:27" ht="14.1" customHeight="1" x14ac:dyDescent="0.3">
      <c r="B31" s="14"/>
      <c r="C31" s="6"/>
      <c r="D31" s="6"/>
      <c r="E31" s="5"/>
      <c r="F31" s="14" t="s">
        <v>0</v>
      </c>
      <c r="G31" s="12"/>
      <c r="H31" s="12"/>
      <c r="I31" s="92"/>
      <c r="J31" s="92"/>
      <c r="K31" s="92"/>
      <c r="L31" s="92"/>
      <c r="M31" s="92"/>
      <c r="N31" s="92"/>
      <c r="O31" s="92"/>
      <c r="P31" s="92"/>
      <c r="Q31" s="92"/>
      <c r="R31" s="92"/>
      <c r="S31" s="92"/>
      <c r="T31" s="92"/>
      <c r="U31" s="92"/>
      <c r="V31" s="92"/>
      <c r="W31" s="92"/>
      <c r="X31" s="92"/>
      <c r="Y31" s="92"/>
      <c r="Z31" s="92"/>
      <c r="AA31" s="92"/>
    </row>
    <row r="32" spans="2:27" ht="13.8" x14ac:dyDescent="0.3">
      <c r="B32" s="12"/>
      <c r="C32" s="12"/>
      <c r="D32" s="12"/>
      <c r="E32" s="8"/>
      <c r="F32" s="12"/>
      <c r="G32" s="12"/>
      <c r="H32" s="12"/>
      <c r="I32" s="92"/>
      <c r="J32" s="92"/>
      <c r="K32" s="92"/>
      <c r="L32" s="92"/>
      <c r="M32" s="92"/>
      <c r="N32" s="92"/>
      <c r="O32" s="92"/>
      <c r="P32" s="92"/>
      <c r="Q32" s="92"/>
      <c r="R32" s="92"/>
      <c r="S32" s="92"/>
      <c r="T32" s="92"/>
      <c r="U32" s="92"/>
      <c r="V32" s="92"/>
      <c r="W32" s="92"/>
      <c r="X32" s="92"/>
      <c r="Y32" s="92"/>
      <c r="Z32" s="92"/>
      <c r="AA32" s="92"/>
    </row>
    <row r="33" spans="2:27" ht="13.8" x14ac:dyDescent="0.3">
      <c r="I33" s="92"/>
      <c r="J33" s="92"/>
      <c r="K33" s="92"/>
      <c r="L33" s="92"/>
      <c r="M33" s="92"/>
      <c r="N33" s="92"/>
      <c r="O33" s="92"/>
      <c r="P33" s="92"/>
      <c r="Q33" s="92"/>
      <c r="R33" s="92"/>
      <c r="S33" s="92"/>
      <c r="T33" s="92"/>
      <c r="U33" s="92"/>
      <c r="V33" s="92"/>
      <c r="W33" s="92"/>
      <c r="X33" s="92"/>
      <c r="Y33" s="92"/>
      <c r="Z33" s="92"/>
      <c r="AA33" s="92"/>
    </row>
    <row r="34" spans="2:27" ht="13.8" x14ac:dyDescent="0.3">
      <c r="I34" s="92"/>
      <c r="J34" s="92"/>
      <c r="K34" s="92"/>
      <c r="L34" s="92"/>
      <c r="M34" s="92"/>
      <c r="N34" s="92"/>
      <c r="O34" s="92"/>
      <c r="P34" s="92"/>
      <c r="Q34" s="92"/>
      <c r="R34" s="92"/>
      <c r="S34" s="92"/>
      <c r="T34" s="92"/>
      <c r="U34" s="92"/>
      <c r="V34" s="92"/>
      <c r="W34" s="92"/>
      <c r="X34" s="92"/>
      <c r="Y34" s="92"/>
      <c r="Z34" s="92"/>
      <c r="AA34" s="92"/>
    </row>
    <row r="35" spans="2:27" ht="13.8" x14ac:dyDescent="0.3">
      <c r="I35" s="92"/>
      <c r="J35" s="92"/>
      <c r="K35" s="92"/>
      <c r="L35" s="92"/>
      <c r="M35" s="92"/>
      <c r="N35" s="92"/>
      <c r="O35" s="92"/>
      <c r="P35" s="92"/>
      <c r="Q35" s="92"/>
      <c r="R35" s="92"/>
      <c r="S35" s="92"/>
      <c r="T35" s="92"/>
      <c r="U35" s="92"/>
      <c r="V35" s="92"/>
      <c r="W35" s="92"/>
      <c r="X35" s="92"/>
      <c r="Y35" s="92"/>
      <c r="Z35" s="92"/>
      <c r="AA35" s="92"/>
    </row>
    <row r="36" spans="2:27" ht="13.8" x14ac:dyDescent="0.3">
      <c r="I36" s="92"/>
      <c r="J36" s="92"/>
      <c r="K36" s="92"/>
      <c r="L36" s="92"/>
      <c r="M36" s="92"/>
      <c r="N36" s="92"/>
      <c r="O36" s="92"/>
      <c r="P36" s="92"/>
      <c r="Q36" s="92"/>
      <c r="R36" s="92"/>
      <c r="S36" s="92"/>
      <c r="T36" s="92"/>
      <c r="U36" s="92"/>
      <c r="V36" s="92"/>
      <c r="W36" s="92"/>
      <c r="X36" s="92"/>
      <c r="Y36" s="92"/>
      <c r="Z36" s="92"/>
      <c r="AA36" s="92"/>
    </row>
    <row r="37" spans="2:27" ht="13.8" x14ac:dyDescent="0.3">
      <c r="I37" s="92"/>
      <c r="J37" s="92"/>
      <c r="K37" s="92"/>
      <c r="L37" s="92"/>
      <c r="M37" s="92"/>
      <c r="N37" s="92"/>
      <c r="O37" s="92"/>
      <c r="P37" s="92"/>
      <c r="Q37" s="92"/>
      <c r="R37" s="92"/>
      <c r="S37" s="92"/>
      <c r="T37" s="92"/>
      <c r="U37" s="92"/>
      <c r="V37" s="92"/>
      <c r="W37" s="92"/>
      <c r="X37" s="92"/>
      <c r="Y37" s="92"/>
      <c r="Z37" s="92"/>
      <c r="AA37" s="92"/>
    </row>
    <row r="38" spans="2:27" ht="13.8" x14ac:dyDescent="0.3">
      <c r="I38" s="92"/>
      <c r="J38" s="92"/>
      <c r="K38" s="92"/>
      <c r="L38" s="92"/>
      <c r="M38" s="92"/>
      <c r="N38" s="92"/>
      <c r="O38" s="92"/>
      <c r="P38" s="92"/>
      <c r="Q38" s="92"/>
      <c r="R38" s="92"/>
      <c r="S38" s="92"/>
      <c r="T38" s="92"/>
      <c r="U38" s="92"/>
      <c r="V38" s="92"/>
      <c r="W38" s="92"/>
      <c r="X38" s="92"/>
      <c r="Y38" s="92"/>
      <c r="Z38" s="92"/>
      <c r="AA38" s="92"/>
    </row>
    <row r="39" spans="2:27" ht="13.8" x14ac:dyDescent="0.3">
      <c r="I39" s="92"/>
      <c r="J39" s="92"/>
      <c r="K39" s="92"/>
      <c r="L39" s="92"/>
      <c r="M39" s="92"/>
      <c r="N39" s="92"/>
      <c r="O39" s="92"/>
      <c r="P39" s="92"/>
      <c r="Q39" s="92"/>
      <c r="R39" s="92"/>
      <c r="S39" s="92"/>
      <c r="T39" s="92"/>
      <c r="U39" s="92"/>
      <c r="V39" s="92"/>
      <c r="W39" s="92"/>
      <c r="X39" s="92"/>
      <c r="Y39" s="92"/>
      <c r="Z39" s="92"/>
      <c r="AA39" s="92"/>
    </row>
    <row r="40" spans="2:27" ht="13.8" x14ac:dyDescent="0.3">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row>
    <row r="41" spans="2:27" ht="13.8" x14ac:dyDescent="0.3">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row>
    <row r="42" spans="2:27" ht="13.8" x14ac:dyDescent="0.3">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row>
    <row r="43" spans="2:27" ht="13.8" x14ac:dyDescent="0.3">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row>
    <row r="44" spans="2:27" ht="13.8" x14ac:dyDescent="0.3">
      <c r="B44" s="15"/>
      <c r="C44" s="15"/>
      <c r="D44" s="15"/>
      <c r="E44" s="15"/>
      <c r="F44" s="1"/>
      <c r="G44" s="15"/>
      <c r="H44" s="15"/>
      <c r="I44" s="15"/>
      <c r="J44" s="92"/>
      <c r="K44" s="92"/>
      <c r="L44" s="92"/>
      <c r="M44" s="92"/>
      <c r="N44" s="92"/>
      <c r="O44" s="92"/>
      <c r="P44" s="92"/>
      <c r="Q44" s="92"/>
      <c r="R44" s="92"/>
      <c r="S44" s="92"/>
      <c r="T44" s="92"/>
      <c r="U44" s="92"/>
      <c r="V44" s="92"/>
      <c r="W44" s="92"/>
      <c r="X44" s="92"/>
      <c r="Y44" s="92"/>
      <c r="Z44" s="92"/>
      <c r="AA44" s="92"/>
    </row>
    <row r="45" spans="2:27" ht="13.8" x14ac:dyDescent="0.3">
      <c r="B45" s="16" t="s">
        <v>1</v>
      </c>
      <c r="C45" s="17">
        <v>1.96</v>
      </c>
      <c r="D45" s="18">
        <f>C45*C45</f>
        <v>3.8415999999999997</v>
      </c>
      <c r="E45" s="8"/>
      <c r="F45" s="1"/>
      <c r="G45" s="16" t="s">
        <v>2</v>
      </c>
      <c r="H45" s="17">
        <v>2.0449999999999999</v>
      </c>
      <c r="I45" s="18">
        <f>2.045*2.045</f>
        <v>4.1820249999999994</v>
      </c>
      <c r="J45" s="92"/>
      <c r="K45" s="92"/>
      <c r="L45" s="92"/>
      <c r="M45" s="92"/>
      <c r="N45" s="92"/>
      <c r="O45" s="92"/>
      <c r="P45" s="92"/>
      <c r="Q45" s="92"/>
      <c r="R45" s="92"/>
      <c r="S45" s="92"/>
      <c r="T45" s="92"/>
      <c r="U45" s="92"/>
      <c r="V45" s="92"/>
      <c r="W45" s="92"/>
      <c r="X45" s="92"/>
      <c r="Y45" s="92"/>
      <c r="Z45" s="92"/>
      <c r="AA45" s="92"/>
    </row>
    <row r="46" spans="2:27" ht="27" x14ac:dyDescent="0.3">
      <c r="B46" s="19" t="s">
        <v>3</v>
      </c>
      <c r="C46" s="91">
        <v>60</v>
      </c>
      <c r="D46" s="20">
        <f>C46/100</f>
        <v>0.6</v>
      </c>
      <c r="E46" s="8"/>
      <c r="F46" s="1"/>
      <c r="G46" s="19" t="s">
        <v>3</v>
      </c>
      <c r="H46" s="91">
        <v>50</v>
      </c>
      <c r="I46" s="20">
        <f>H46/100</f>
        <v>0.5</v>
      </c>
      <c r="J46" s="92"/>
      <c r="K46" s="92"/>
      <c r="L46" s="92"/>
      <c r="M46" s="92"/>
      <c r="N46" s="92"/>
      <c r="O46" s="92"/>
      <c r="P46" s="92"/>
      <c r="Q46" s="92"/>
      <c r="R46" s="92"/>
      <c r="S46" s="92"/>
      <c r="T46" s="92"/>
      <c r="U46" s="92"/>
      <c r="V46" s="92"/>
      <c r="W46" s="92"/>
      <c r="X46" s="92"/>
      <c r="Y46" s="92"/>
      <c r="Z46" s="92"/>
      <c r="AA46" s="92"/>
    </row>
    <row r="47" spans="2:27" ht="27" x14ac:dyDescent="0.3">
      <c r="B47" s="19" t="s">
        <v>4</v>
      </c>
      <c r="C47" s="21">
        <f>1-D46</f>
        <v>0.4</v>
      </c>
      <c r="D47" s="20">
        <f>1-D46</f>
        <v>0.4</v>
      </c>
      <c r="E47" s="8"/>
      <c r="F47" s="1"/>
      <c r="G47" s="19" t="s">
        <v>4</v>
      </c>
      <c r="H47" s="21">
        <f>1-I46</f>
        <v>0.5</v>
      </c>
      <c r="I47" s="20">
        <f>1-I46</f>
        <v>0.5</v>
      </c>
      <c r="J47" s="92"/>
      <c r="K47" s="92"/>
      <c r="L47" s="92"/>
      <c r="M47" s="92"/>
      <c r="N47" s="92"/>
      <c r="O47" s="92"/>
      <c r="P47" s="92"/>
      <c r="Q47" s="92"/>
      <c r="R47" s="92"/>
      <c r="S47" s="92"/>
      <c r="T47" s="92"/>
      <c r="U47" s="92"/>
      <c r="V47" s="92"/>
      <c r="W47" s="92"/>
      <c r="X47" s="92"/>
      <c r="Y47" s="92"/>
      <c r="Z47" s="92"/>
      <c r="AA47" s="92"/>
    </row>
    <row r="48" spans="2:27" ht="13.8" x14ac:dyDescent="0.3">
      <c r="B48" s="19" t="s">
        <v>44</v>
      </c>
      <c r="C48" s="91">
        <v>20</v>
      </c>
      <c r="D48" s="20"/>
      <c r="E48" s="8"/>
      <c r="F48" s="1"/>
      <c r="G48" s="19" t="s">
        <v>44</v>
      </c>
      <c r="H48" s="91">
        <v>44</v>
      </c>
      <c r="I48" s="20"/>
      <c r="J48" s="92"/>
      <c r="K48" s="92"/>
      <c r="L48" s="92"/>
      <c r="M48" s="92"/>
      <c r="N48" s="92"/>
      <c r="O48" s="92"/>
      <c r="P48" s="92"/>
      <c r="Q48" s="92"/>
      <c r="R48" s="92"/>
      <c r="S48" s="92"/>
      <c r="T48" s="92"/>
      <c r="U48" s="92"/>
      <c r="V48" s="92"/>
      <c r="W48" s="92"/>
      <c r="X48" s="92"/>
      <c r="Y48" s="92"/>
      <c r="Z48" s="92"/>
      <c r="AA48" s="92"/>
    </row>
    <row r="49" spans="2:27" ht="13.8" x14ac:dyDescent="0.3">
      <c r="B49" s="37"/>
      <c r="C49" s="37"/>
      <c r="D49" s="37"/>
      <c r="E49" s="8"/>
      <c r="F49" s="1"/>
      <c r="G49" s="19" t="s">
        <v>6</v>
      </c>
      <c r="H49" s="21">
        <v>1.5</v>
      </c>
      <c r="I49" s="20">
        <v>1.5</v>
      </c>
      <c r="J49" s="92"/>
      <c r="K49" s="92"/>
      <c r="L49" s="92"/>
      <c r="M49" s="92"/>
      <c r="N49" s="92"/>
      <c r="O49" s="92"/>
      <c r="P49" s="92"/>
      <c r="Q49" s="92"/>
      <c r="R49" s="92"/>
      <c r="S49" s="92"/>
      <c r="T49" s="92"/>
      <c r="U49" s="92"/>
      <c r="V49" s="92"/>
      <c r="W49" s="92"/>
      <c r="X49" s="92"/>
      <c r="Y49" s="92"/>
      <c r="Z49" s="92"/>
      <c r="AA49" s="92"/>
    </row>
    <row r="50" spans="2:27" ht="13.8" x14ac:dyDescent="0.3">
      <c r="B50" s="38"/>
      <c r="C50" s="38"/>
      <c r="D50" s="38"/>
      <c r="E50" s="8"/>
      <c r="F50" s="1"/>
      <c r="G50" s="22"/>
      <c r="H50" s="22"/>
      <c r="I50" s="22"/>
      <c r="J50" s="92"/>
      <c r="K50" s="92"/>
      <c r="L50" s="92"/>
      <c r="M50" s="92"/>
      <c r="N50" s="92"/>
      <c r="O50" s="92"/>
      <c r="P50" s="92"/>
      <c r="Q50" s="92"/>
      <c r="R50" s="92"/>
      <c r="S50" s="92"/>
      <c r="T50" s="92"/>
      <c r="U50" s="92"/>
      <c r="V50" s="92"/>
      <c r="W50" s="92"/>
      <c r="X50" s="92"/>
      <c r="Y50" s="92"/>
      <c r="Z50" s="92"/>
      <c r="AA50" s="92"/>
    </row>
    <row r="51" spans="2:27" ht="15.6" x14ac:dyDescent="0.3">
      <c r="B51" s="23" t="s">
        <v>45</v>
      </c>
      <c r="C51" s="96">
        <f>(SQRT((D45*D46*D47)/C48))*100</f>
        <v>21.470724254202512</v>
      </c>
      <c r="D51" s="97"/>
      <c r="E51" s="8"/>
      <c r="F51" s="1"/>
      <c r="G51" s="23" t="s">
        <v>46</v>
      </c>
      <c r="H51" s="100">
        <f>100*(SQRT((I45*I46*I47*I49)/H48))</f>
        <v>18.879157428955157</v>
      </c>
      <c r="I51" s="100"/>
      <c r="J51" s="92"/>
      <c r="K51" s="92"/>
      <c r="L51" s="92"/>
      <c r="M51" s="92"/>
      <c r="N51" s="92"/>
      <c r="O51" s="92"/>
      <c r="P51" s="92"/>
      <c r="Q51" s="92"/>
      <c r="R51" s="92"/>
      <c r="S51" s="92"/>
      <c r="T51" s="92"/>
      <c r="U51" s="92"/>
      <c r="V51" s="92"/>
      <c r="W51" s="92"/>
      <c r="X51" s="92"/>
      <c r="Y51" s="92"/>
      <c r="Z51" s="92"/>
      <c r="AA51" s="92"/>
    </row>
    <row r="52" spans="2:27" ht="13.8" x14ac:dyDescent="0.3">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row>
    <row r="53" spans="2:27" ht="13.8" x14ac:dyDescent="0.3">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row>
    <row r="54" spans="2:27" ht="13.8" x14ac:dyDescent="0.3">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row>
    <row r="55" spans="2:27" ht="13.8" x14ac:dyDescent="0.3">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row>
    <row r="56" spans="2:27" ht="13.8" x14ac:dyDescent="0.3">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row>
    <row r="57" spans="2:27" ht="13.8" x14ac:dyDescent="0.3">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row>
    <row r="58" spans="2:27" ht="13.8" x14ac:dyDescent="0.3">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row>
    <row r="59" spans="2:27" ht="13.8" x14ac:dyDescent="0.3">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row>
    <row r="60" spans="2:27" ht="13.8" x14ac:dyDescent="0.3">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row>
    <row r="61" spans="2:27" ht="13.8" x14ac:dyDescent="0.3">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row>
    <row r="62" spans="2:27" ht="13.8" x14ac:dyDescent="0.3">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row>
    <row r="63" spans="2:27" ht="13.8" x14ac:dyDescent="0.3">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row>
    <row r="64" spans="2:27" ht="13.8" x14ac:dyDescent="0.3">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row>
    <row r="65" spans="2:27" ht="13.8" x14ac:dyDescent="0.3">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row>
    <row r="66" spans="2:27" ht="13.8" x14ac:dyDescent="0.3">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row>
    <row r="67" spans="2:27" ht="13.8" x14ac:dyDescent="0.3">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row>
    <row r="68" spans="2:27" ht="13.8" x14ac:dyDescent="0.3">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row>
    <row r="69" spans="2:27" ht="13.8" x14ac:dyDescent="0.3">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row>
    <row r="70" spans="2:27" ht="13.8" x14ac:dyDescent="0.3">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row>
    <row r="71" spans="2:27" ht="13.8" x14ac:dyDescent="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row>
    <row r="72" spans="2:27" ht="13.8" x14ac:dyDescent="0.3">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row>
    <row r="73" spans="2:27" ht="13.8" x14ac:dyDescent="0.3">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row>
    <row r="74" spans="2:27" ht="13.8" x14ac:dyDescent="0.3">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row>
    <row r="75" spans="2:27" ht="13.8" x14ac:dyDescent="0.3">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row>
    <row r="76" spans="2:27" ht="13.8" x14ac:dyDescent="0.3">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row>
    <row r="77" spans="2:27" ht="13.8" x14ac:dyDescent="0.3">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row>
    <row r="78" spans="2:27" ht="13.8" x14ac:dyDescent="0.3">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row>
    <row r="79" spans="2:27" ht="13.8" x14ac:dyDescent="0.3">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row>
    <row r="80" spans="2:27" ht="13.8" x14ac:dyDescent="0.3">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row>
    <row r="81" spans="2:27" ht="13.8" x14ac:dyDescent="0.3">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row>
    <row r="82" spans="2:27" ht="13.8" x14ac:dyDescent="0.3">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row>
    <row r="83" spans="2:27" ht="13.8" x14ac:dyDescent="0.3">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row>
    <row r="84" spans="2:27" ht="13.8" x14ac:dyDescent="0.3">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row>
    <row r="85" spans="2:27" ht="13.8" x14ac:dyDescent="0.3">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row>
    <row r="86" spans="2:27" ht="13.8" x14ac:dyDescent="0.3">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row>
    <row r="87" spans="2:27" ht="13.8" x14ac:dyDescent="0.3">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row>
    <row r="88" spans="2:27" ht="13.8" x14ac:dyDescent="0.3">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row>
    <row r="89" spans="2:27" ht="13.8" x14ac:dyDescent="0.3">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row>
    <row r="90" spans="2:27" ht="13.8" x14ac:dyDescent="0.3">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row>
    <row r="91" spans="2:27" ht="13.8" x14ac:dyDescent="0.3">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row>
    <row r="92" spans="2:27" ht="13.8" x14ac:dyDescent="0.3">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row>
    <row r="93" spans="2:27" ht="13.8" x14ac:dyDescent="0.3">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row>
    <row r="94" spans="2:27" ht="13.8" x14ac:dyDescent="0.3">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row>
    <row r="95" spans="2:27" ht="13.8" x14ac:dyDescent="0.3">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row>
    <row r="96" spans="2:27" ht="13.8" x14ac:dyDescent="0.3">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row>
    <row r="97" spans="2:27" ht="13.8" x14ac:dyDescent="0.3">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row>
    <row r="98" spans="2:27" ht="13.8" x14ac:dyDescent="0.3">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row>
    <row r="99" spans="2:27" ht="13.8" x14ac:dyDescent="0.3">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row>
    <row r="100" spans="2:27" ht="13.8" x14ac:dyDescent="0.3">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row>
    <row r="101" spans="2:27" ht="13.8" x14ac:dyDescent="0.3">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row>
    <row r="102" spans="2:27" ht="13.8" x14ac:dyDescent="0.3">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row>
    <row r="103" spans="2:27" ht="13.8" x14ac:dyDescent="0.3">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row>
    <row r="104" spans="2:27" ht="13.8" x14ac:dyDescent="0.3">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row>
    <row r="105" spans="2:27" ht="13.8" x14ac:dyDescent="0.3">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row>
    <row r="106" spans="2:27" ht="13.8" x14ac:dyDescent="0.3">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row>
    <row r="107" spans="2:27" ht="13.8" x14ac:dyDescent="0.3">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row>
    <row r="108" spans="2:27" ht="13.8" x14ac:dyDescent="0.3">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row>
    <row r="109" spans="2:27" ht="13.8" x14ac:dyDescent="0.3">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row>
    <row r="110" spans="2:27" ht="13.8" x14ac:dyDescent="0.3">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row>
    <row r="111" spans="2:27" ht="13.8" x14ac:dyDescent="0.3">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row>
    <row r="112" spans="2:27" ht="13.8" x14ac:dyDescent="0.3">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row>
    <row r="113" spans="2:27" ht="13.8" x14ac:dyDescent="0.3">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row>
    <row r="114" spans="2:27" ht="13.8" x14ac:dyDescent="0.3">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row>
    <row r="115" spans="2:27" ht="13.8" x14ac:dyDescent="0.3">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row>
    <row r="116" spans="2:27" ht="13.8" x14ac:dyDescent="0.3">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row>
    <row r="117" spans="2:27" ht="13.8" x14ac:dyDescent="0.3">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row>
    <row r="118" spans="2:27" ht="13.8" x14ac:dyDescent="0.3">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row>
    <row r="119" spans="2:27" ht="13.8" x14ac:dyDescent="0.3">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row>
    <row r="120" spans="2:27" ht="13.8" x14ac:dyDescent="0.3">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row>
    <row r="121" spans="2:27" ht="13.8" x14ac:dyDescent="0.3">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row>
    <row r="122" spans="2:27" ht="13.8" x14ac:dyDescent="0.3">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row>
    <row r="123" spans="2:27" ht="13.8" x14ac:dyDescent="0.3">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row>
    <row r="124" spans="2:27" ht="13.8" x14ac:dyDescent="0.3">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row>
    <row r="125" spans="2:27" ht="13.8" x14ac:dyDescent="0.3">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row>
    <row r="126" spans="2:27" ht="13.8" x14ac:dyDescent="0.3">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row>
    <row r="127" spans="2:27" ht="13.8" x14ac:dyDescent="0.3">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row>
    <row r="128" spans="2:27" ht="13.8" x14ac:dyDescent="0.3">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row>
    <row r="129" spans="2:27" ht="13.8" x14ac:dyDescent="0.3">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row>
    <row r="130" spans="2:27" ht="13.8" x14ac:dyDescent="0.3">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row>
    <row r="131" spans="2:27" ht="13.8" x14ac:dyDescent="0.3">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row>
    <row r="132" spans="2:27" ht="13.8" x14ac:dyDescent="0.3">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row>
    <row r="133" spans="2:27" ht="13.8" x14ac:dyDescent="0.3">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row>
    <row r="134" spans="2:27" ht="13.8" x14ac:dyDescent="0.3">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row>
    <row r="135" spans="2:27" ht="13.8" x14ac:dyDescent="0.3">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row>
    <row r="136" spans="2:27" ht="13.8" x14ac:dyDescent="0.3">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row>
    <row r="137" spans="2:27" ht="13.8" x14ac:dyDescent="0.3">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row>
    <row r="138" spans="2:27" ht="13.8" x14ac:dyDescent="0.3">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row>
    <row r="139" spans="2:27" ht="13.8" x14ac:dyDescent="0.3">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row>
    <row r="140" spans="2:27" ht="13.8" x14ac:dyDescent="0.3">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row>
    <row r="141" spans="2:27" ht="13.8" x14ac:dyDescent="0.3">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row>
    <row r="142" spans="2:27" ht="13.8" x14ac:dyDescent="0.3">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row>
    <row r="143" spans="2:27" ht="13.8" x14ac:dyDescent="0.3">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row>
    <row r="144" spans="2:27" ht="13.8" x14ac:dyDescent="0.3">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row>
    <row r="145" spans="2:27" ht="13.8" x14ac:dyDescent="0.3">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row>
    <row r="146" spans="2:27" ht="13.8" x14ac:dyDescent="0.3">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row>
    <row r="147" spans="2:27" ht="13.8" x14ac:dyDescent="0.3">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row>
    <row r="148" spans="2:27" ht="13.8" x14ac:dyDescent="0.3">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row>
    <row r="149" spans="2:27" ht="13.8" x14ac:dyDescent="0.3">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row>
    <row r="150" spans="2:27" ht="13.8" x14ac:dyDescent="0.3">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row>
    <row r="151" spans="2:27" ht="13.8" x14ac:dyDescent="0.3">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row>
    <row r="152" spans="2:27" ht="13.8" x14ac:dyDescent="0.3">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row>
    <row r="153" spans="2:27" ht="13.8" x14ac:dyDescent="0.3">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row>
    <row r="154" spans="2:27" ht="13.8" x14ac:dyDescent="0.3">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row>
    <row r="155" spans="2:27" ht="13.8" x14ac:dyDescent="0.3">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row>
    <row r="156" spans="2:27" ht="13.8" x14ac:dyDescent="0.3">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row>
    <row r="157" spans="2:27" ht="13.8" x14ac:dyDescent="0.3">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row>
    <row r="158" spans="2:27" ht="13.8" x14ac:dyDescent="0.3">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row>
    <row r="159" spans="2:27" ht="13.8" x14ac:dyDescent="0.3">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row>
    <row r="160" spans="2:27" ht="13.8" x14ac:dyDescent="0.3">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row>
    <row r="161" spans="2:27" ht="13.8" x14ac:dyDescent="0.3">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row>
    <row r="162" spans="2:27" ht="13.8" x14ac:dyDescent="0.3">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row>
    <row r="163" spans="2:27" ht="13.8" x14ac:dyDescent="0.3">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row>
    <row r="164" spans="2:27" ht="13.8" x14ac:dyDescent="0.3">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row>
    <row r="165" spans="2:27" ht="13.8" x14ac:dyDescent="0.3">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row>
    <row r="166" spans="2:27" ht="13.8" x14ac:dyDescent="0.3">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row>
    <row r="167" spans="2:27" ht="13.8" x14ac:dyDescent="0.3">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row>
    <row r="168" spans="2:27" ht="13.8" x14ac:dyDescent="0.3">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row>
    <row r="169" spans="2:27" ht="13.8" x14ac:dyDescent="0.3">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spans="2:27" ht="13.8" x14ac:dyDescent="0.3">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row>
    <row r="171" spans="2:27" ht="13.8" x14ac:dyDescent="0.3">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row>
    <row r="172" spans="2:27" ht="13.8" x14ac:dyDescent="0.3">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row>
    <row r="173" spans="2:27" ht="13.8" x14ac:dyDescent="0.3">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row>
    <row r="174" spans="2:27" ht="13.8" x14ac:dyDescent="0.3">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row>
    <row r="175" spans="2:27" ht="13.8" x14ac:dyDescent="0.3">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row>
    <row r="176" spans="2:27" ht="13.8" x14ac:dyDescent="0.3">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row>
    <row r="177" spans="2:27" ht="13.8" x14ac:dyDescent="0.3">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spans="2:27" ht="13.8" x14ac:dyDescent="0.3">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row>
    <row r="179" spans="2:27" ht="13.8" x14ac:dyDescent="0.3">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spans="2:27" ht="13.8" x14ac:dyDescent="0.3">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row>
    <row r="181" spans="2:27" ht="13.8" x14ac:dyDescent="0.3">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row>
    <row r="182" spans="2:27" ht="13.8" x14ac:dyDescent="0.3">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row>
    <row r="183" spans="2:27" ht="13.8" x14ac:dyDescent="0.3">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row>
    <row r="184" spans="2:27" ht="13.8" x14ac:dyDescent="0.3">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row>
    <row r="185" spans="2:27" ht="13.8" x14ac:dyDescent="0.3">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spans="2:27" ht="13.8" x14ac:dyDescent="0.3">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row>
    <row r="187" spans="2:27" ht="13.8" x14ac:dyDescent="0.3">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spans="2:27" ht="13.8" x14ac:dyDescent="0.3">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row>
    <row r="189" spans="2:27" ht="13.8" x14ac:dyDescent="0.3">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spans="2:27" ht="13.8" x14ac:dyDescent="0.3">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row>
    <row r="191" spans="2:27" ht="13.8" x14ac:dyDescent="0.3">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row>
    <row r="192" spans="2:27" ht="13.8" x14ac:dyDescent="0.3">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row>
    <row r="193" spans="2:27" ht="13.8" x14ac:dyDescent="0.3">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spans="2:27" ht="13.8" x14ac:dyDescent="0.3">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spans="2:27" ht="13.8" x14ac:dyDescent="0.3">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spans="2:27" ht="13.8" x14ac:dyDescent="0.3">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spans="2:27" ht="13.8" x14ac:dyDescent="0.3">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row>
    <row r="198" spans="2:27" ht="13.8" x14ac:dyDescent="0.3">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row>
    <row r="199" spans="2:27" ht="13.8" x14ac:dyDescent="0.3">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row>
    <row r="200" spans="2:27" ht="13.8" x14ac:dyDescent="0.3">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row>
    <row r="201" spans="2:27" ht="13.8" x14ac:dyDescent="0.3">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row>
    <row r="202" spans="2:27" ht="13.8" x14ac:dyDescent="0.3">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row>
    <row r="203" spans="2:27" ht="13.8" x14ac:dyDescent="0.3">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row>
    <row r="204" spans="2:27" ht="13.8" x14ac:dyDescent="0.3">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row>
    <row r="205" spans="2:27" ht="13.8" x14ac:dyDescent="0.3">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row>
    <row r="206" spans="2:27" ht="13.8" x14ac:dyDescent="0.3">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row>
    <row r="207" spans="2:27" ht="13.8" x14ac:dyDescent="0.3">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row>
    <row r="208" spans="2:27" ht="13.8" x14ac:dyDescent="0.3">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row>
    <row r="209" spans="2:27" ht="13.8" x14ac:dyDescent="0.3">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row>
    <row r="210" spans="2:27" ht="13.8" x14ac:dyDescent="0.3">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row>
    <row r="211" spans="2:27" ht="13.8" x14ac:dyDescent="0.3">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row>
    <row r="212" spans="2:27" ht="13.8" x14ac:dyDescent="0.3">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row>
    <row r="213" spans="2:27" ht="13.8" x14ac:dyDescent="0.3">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row>
    <row r="214" spans="2:27" ht="13.8" x14ac:dyDescent="0.3">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row>
    <row r="215" spans="2:27" ht="13.8" x14ac:dyDescent="0.3">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row>
    <row r="216" spans="2:27" ht="13.8" x14ac:dyDescent="0.3">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row>
    <row r="217" spans="2:27" ht="13.8" x14ac:dyDescent="0.3">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row>
    <row r="218" spans="2:27" ht="13.8" x14ac:dyDescent="0.3">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row>
    <row r="219" spans="2:27" ht="13.8" x14ac:dyDescent="0.3">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row>
    <row r="220" spans="2:27" ht="13.8" x14ac:dyDescent="0.3">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row>
    <row r="221" spans="2:27" ht="13.8" x14ac:dyDescent="0.3">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row>
    <row r="222" spans="2:27" ht="13.8" x14ac:dyDescent="0.3">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row>
    <row r="223" spans="2:27" ht="13.8" x14ac:dyDescent="0.3">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row>
    <row r="224" spans="2:27" ht="13.8" x14ac:dyDescent="0.3">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row>
    <row r="225" spans="2:27" ht="13.8" x14ac:dyDescent="0.3">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row>
    <row r="226" spans="2:27" ht="13.8" x14ac:dyDescent="0.3">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row>
    <row r="227" spans="2:27" ht="13.8" x14ac:dyDescent="0.3">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row>
    <row r="228" spans="2:27" ht="13.8" x14ac:dyDescent="0.3">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row>
    <row r="229" spans="2:27" ht="13.8" x14ac:dyDescent="0.3">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row>
    <row r="230" spans="2:27" ht="13.8" x14ac:dyDescent="0.3">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row>
    <row r="231" spans="2:27" ht="13.8" x14ac:dyDescent="0.3">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row>
    <row r="232" spans="2:27" ht="13.8" x14ac:dyDescent="0.3">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row>
    <row r="233" spans="2:27" ht="13.8" x14ac:dyDescent="0.3">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row>
    <row r="234" spans="2:27" ht="13.8" x14ac:dyDescent="0.3">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row>
    <row r="235" spans="2:27" ht="13.8" x14ac:dyDescent="0.3">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row>
    <row r="236" spans="2:27" ht="13.8" x14ac:dyDescent="0.3">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row>
    <row r="237" spans="2:27" ht="13.8" x14ac:dyDescent="0.3">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row>
    <row r="238" spans="2:27" ht="13.8" x14ac:dyDescent="0.3">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row>
    <row r="239" spans="2:27" ht="13.8" x14ac:dyDescent="0.3">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row>
    <row r="240" spans="2:27" ht="13.8" x14ac:dyDescent="0.3">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row>
    <row r="241" spans="2:27" ht="13.8" x14ac:dyDescent="0.3">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row>
    <row r="242" spans="2:27" ht="13.8" x14ac:dyDescent="0.3">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row>
    <row r="243" spans="2:27" ht="13.8" x14ac:dyDescent="0.3">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row>
    <row r="244" spans="2:27" ht="13.8" x14ac:dyDescent="0.3">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row>
    <row r="245" spans="2:27" ht="13.8" x14ac:dyDescent="0.3">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c r="AA245" s="92"/>
    </row>
    <row r="246" spans="2:27" ht="13.8" x14ac:dyDescent="0.3">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row>
    <row r="247" spans="2:27" ht="13.8" x14ac:dyDescent="0.3">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row>
    <row r="248" spans="2:27" ht="13.8" x14ac:dyDescent="0.3">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row>
    <row r="249" spans="2:27" ht="13.8" x14ac:dyDescent="0.3">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row>
    <row r="250" spans="2:27" ht="13.8" x14ac:dyDescent="0.3">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row>
    <row r="251" spans="2:27" ht="13.8" x14ac:dyDescent="0.3">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row>
    <row r="252" spans="2:27" ht="13.8" x14ac:dyDescent="0.3">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row>
    <row r="253" spans="2:27" ht="13.8" x14ac:dyDescent="0.3">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c r="AA253" s="92"/>
    </row>
    <row r="254" spans="2:27" ht="13.8" x14ac:dyDescent="0.3">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row>
    <row r="255" spans="2:27" ht="13.8" x14ac:dyDescent="0.3">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row>
    <row r="256" spans="2:27" ht="13.8" x14ac:dyDescent="0.3">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c r="AA256" s="92"/>
    </row>
    <row r="257" spans="2:27" ht="13.8" x14ac:dyDescent="0.3">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c r="AA257" s="92"/>
    </row>
    <row r="258" spans="2:27" ht="13.8" x14ac:dyDescent="0.3">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row>
    <row r="259" spans="2:27" ht="13.8" x14ac:dyDescent="0.3">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c r="AA259" s="92"/>
    </row>
    <row r="260" spans="2:27" ht="13.8" x14ac:dyDescent="0.3">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92"/>
    </row>
    <row r="261" spans="2:27" ht="13.8" x14ac:dyDescent="0.3">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c r="AA261" s="92"/>
    </row>
    <row r="262" spans="2:27" ht="13.8" x14ac:dyDescent="0.3">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92"/>
    </row>
    <row r="263" spans="2:27" ht="13.8" x14ac:dyDescent="0.3">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92"/>
    </row>
    <row r="264" spans="2:27" ht="13.8" x14ac:dyDescent="0.3">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c r="AA264" s="92"/>
    </row>
    <row r="265" spans="2:27" ht="13.8" x14ac:dyDescent="0.3">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row>
    <row r="266" spans="2:27" ht="13.8" x14ac:dyDescent="0.3">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92"/>
    </row>
    <row r="267" spans="2:27" ht="13.8" x14ac:dyDescent="0.3">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92"/>
    </row>
    <row r="268" spans="2:27" ht="13.8" x14ac:dyDescent="0.3">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c r="AA268" s="92"/>
    </row>
    <row r="269" spans="2:27" ht="13.8" x14ac:dyDescent="0.3">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c r="AA269" s="92"/>
    </row>
    <row r="270" spans="2:27" ht="13.8" x14ac:dyDescent="0.3">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c r="AA270" s="92"/>
    </row>
    <row r="271" spans="2:27" ht="13.8" x14ac:dyDescent="0.3">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row>
    <row r="272" spans="2:27" ht="13.8" x14ac:dyDescent="0.3">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c r="AA272" s="92"/>
    </row>
    <row r="273" spans="2:27" ht="13.8" x14ac:dyDescent="0.3">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c r="AA273" s="92"/>
    </row>
    <row r="274" spans="2:27" ht="13.8" x14ac:dyDescent="0.3">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row>
    <row r="275" spans="2:27" ht="13.8" x14ac:dyDescent="0.3">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c r="AA275" s="92"/>
    </row>
    <row r="276" spans="2:27" ht="13.8" x14ac:dyDescent="0.3">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c r="AA276" s="92"/>
    </row>
    <row r="277" spans="2:27" ht="13.8" x14ac:dyDescent="0.3">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c r="AA277" s="92"/>
    </row>
    <row r="278" spans="2:27" ht="13.8" x14ac:dyDescent="0.3">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c r="AA278" s="92"/>
    </row>
    <row r="279" spans="2:27" ht="13.8" x14ac:dyDescent="0.3">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c r="AA279" s="92"/>
    </row>
    <row r="280" spans="2:27" ht="13.8" x14ac:dyDescent="0.3">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c r="AA280" s="92"/>
    </row>
    <row r="281" spans="2:27" ht="13.8" x14ac:dyDescent="0.3">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c r="AA281" s="92"/>
    </row>
    <row r="282" spans="2:27" ht="13.8" x14ac:dyDescent="0.3">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row>
    <row r="283" spans="2:27" ht="13.8" x14ac:dyDescent="0.3">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c r="AA283" s="92"/>
    </row>
    <row r="284" spans="2:27" ht="13.8" x14ac:dyDescent="0.3">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92"/>
    </row>
    <row r="285" spans="2:27" ht="13.8" x14ac:dyDescent="0.3">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92"/>
    </row>
    <row r="286" spans="2:27" ht="13.8" x14ac:dyDescent="0.3">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row>
    <row r="287" spans="2:27" ht="13.8" x14ac:dyDescent="0.3">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row>
    <row r="288" spans="2:27" ht="13.8" x14ac:dyDescent="0.3">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row>
    <row r="289" spans="2:27" ht="13.8" x14ac:dyDescent="0.3">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92"/>
    </row>
    <row r="290" spans="2:27" ht="13.8" x14ac:dyDescent="0.3">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row>
    <row r="291" spans="2:27" ht="13.8" x14ac:dyDescent="0.3">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92"/>
    </row>
    <row r="292" spans="2:27" ht="13.8" x14ac:dyDescent="0.3">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row>
    <row r="293" spans="2:27" ht="13.8" x14ac:dyDescent="0.3">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row>
    <row r="294" spans="2:27" ht="13.8" x14ac:dyDescent="0.3">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92"/>
    </row>
    <row r="295" spans="2:27" ht="13.8" x14ac:dyDescent="0.3">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92"/>
    </row>
    <row r="296" spans="2:27" ht="13.8" x14ac:dyDescent="0.3">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92"/>
    </row>
    <row r="297" spans="2:27" ht="13.8" x14ac:dyDescent="0.3">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c r="AA297" s="92"/>
    </row>
    <row r="298" spans="2:27" ht="13.8" x14ac:dyDescent="0.3">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row>
    <row r="299" spans="2:27" ht="13.8" x14ac:dyDescent="0.3">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c r="AA299" s="92"/>
    </row>
    <row r="300" spans="2:27" ht="13.8" x14ac:dyDescent="0.3">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92"/>
    </row>
    <row r="301" spans="2:27" ht="13.8" x14ac:dyDescent="0.3">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row>
    <row r="302" spans="2:27" ht="13.8" x14ac:dyDescent="0.3">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row>
    <row r="303" spans="2:27" ht="13.8" x14ac:dyDescent="0.3">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row>
    <row r="304" spans="2:27" ht="13.8" x14ac:dyDescent="0.3">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row>
    <row r="305" spans="2:27" ht="13.8" x14ac:dyDescent="0.3">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c r="AA305" s="92"/>
    </row>
    <row r="306" spans="2:27" ht="13.8" x14ac:dyDescent="0.3">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c r="AA306" s="92"/>
    </row>
    <row r="307" spans="2:27" ht="13.8" x14ac:dyDescent="0.3">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c r="AA307" s="92"/>
    </row>
    <row r="308" spans="2:27" ht="13.8" x14ac:dyDescent="0.3">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c r="AA308" s="92"/>
    </row>
    <row r="309" spans="2:27" ht="13.8" x14ac:dyDescent="0.3">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c r="AA309" s="92"/>
    </row>
    <row r="310" spans="2:27" ht="13.8" x14ac:dyDescent="0.3">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c r="AA310" s="92"/>
    </row>
    <row r="311" spans="2:27" ht="13.8" x14ac:dyDescent="0.3">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c r="AA311" s="92"/>
    </row>
    <row r="312" spans="2:27" ht="13.8" x14ac:dyDescent="0.3">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c r="AA312" s="92"/>
    </row>
    <row r="313" spans="2:27" ht="13.8" x14ac:dyDescent="0.3">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c r="AA313" s="92"/>
    </row>
    <row r="314" spans="2:27" ht="13.8" x14ac:dyDescent="0.3">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c r="AA314" s="92"/>
    </row>
    <row r="315" spans="2:27" ht="13.8" x14ac:dyDescent="0.3">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c r="AA315" s="92"/>
    </row>
    <row r="316" spans="2:27" ht="13.8" x14ac:dyDescent="0.3">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c r="AA316" s="92"/>
    </row>
    <row r="317" spans="2:27" ht="13.8" x14ac:dyDescent="0.3">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c r="AA317" s="92"/>
    </row>
    <row r="318" spans="2:27" ht="13.8" x14ac:dyDescent="0.3">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c r="AA318" s="92"/>
    </row>
    <row r="319" spans="2:27" ht="13.8" x14ac:dyDescent="0.3">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c r="AA319" s="92"/>
    </row>
    <row r="320" spans="2:27" ht="13.8" x14ac:dyDescent="0.3">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c r="AA320" s="92"/>
    </row>
    <row r="321" spans="2:27" ht="13.8" x14ac:dyDescent="0.3">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c r="AA321" s="92"/>
    </row>
    <row r="322" spans="2:27" ht="13.8" x14ac:dyDescent="0.3">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c r="AA322" s="92"/>
    </row>
    <row r="323" spans="2:27" ht="13.8" x14ac:dyDescent="0.3">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c r="AA323" s="92"/>
    </row>
    <row r="324" spans="2:27" ht="13.8" x14ac:dyDescent="0.3">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c r="AA324" s="92"/>
    </row>
    <row r="325" spans="2:27" ht="13.8" x14ac:dyDescent="0.3">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c r="AA325" s="92"/>
    </row>
    <row r="326" spans="2:27" ht="13.8" x14ac:dyDescent="0.3">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c r="AA326" s="92"/>
    </row>
    <row r="327" spans="2:27" ht="13.8" x14ac:dyDescent="0.3">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c r="AA327" s="92"/>
    </row>
    <row r="328" spans="2:27" ht="13.8" x14ac:dyDescent="0.3">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c r="AA328" s="92"/>
    </row>
    <row r="329" spans="2:27" ht="13.8" x14ac:dyDescent="0.3">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c r="AA329" s="92"/>
    </row>
    <row r="330" spans="2:27" ht="13.8" x14ac:dyDescent="0.3">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c r="AA330" s="92"/>
    </row>
    <row r="331" spans="2:27" ht="13.8" x14ac:dyDescent="0.3">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c r="AA331" s="92"/>
    </row>
    <row r="332" spans="2:27" ht="13.8" x14ac:dyDescent="0.3">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c r="AA332" s="92"/>
    </row>
    <row r="333" spans="2:27" ht="13.8" x14ac:dyDescent="0.3">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c r="AA333" s="92"/>
    </row>
    <row r="334" spans="2:27" ht="13.8" x14ac:dyDescent="0.3">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row>
    <row r="335" spans="2:27" ht="13.8" x14ac:dyDescent="0.3">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c r="AA335" s="92"/>
    </row>
    <row r="336" spans="2:27" ht="13.8" x14ac:dyDescent="0.3">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c r="AA336" s="92"/>
    </row>
    <row r="337" spans="2:27" ht="13.8" x14ac:dyDescent="0.3">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c r="AA337" s="92"/>
    </row>
    <row r="338" spans="2:27" ht="13.8" x14ac:dyDescent="0.3">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c r="AA338" s="92"/>
    </row>
    <row r="339" spans="2:27" ht="13.8" x14ac:dyDescent="0.3">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row>
    <row r="340" spans="2:27" ht="13.8" x14ac:dyDescent="0.3">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row>
    <row r="341" spans="2:27" ht="13.8" x14ac:dyDescent="0.3">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row>
    <row r="342" spans="2:27" ht="13.8" x14ac:dyDescent="0.3">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row>
    <row r="343" spans="2:27" ht="13.8" x14ac:dyDescent="0.3">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row>
    <row r="344" spans="2:27" ht="13.8" x14ac:dyDescent="0.3">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row>
    <row r="345" spans="2:27" ht="13.8" x14ac:dyDescent="0.3">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row>
    <row r="346" spans="2:27" ht="13.8" x14ac:dyDescent="0.3">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row>
    <row r="347" spans="2:27" ht="13.8" x14ac:dyDescent="0.3">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row>
    <row r="348" spans="2:27" ht="13.8" x14ac:dyDescent="0.3">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row>
    <row r="349" spans="2:27" ht="13.8" x14ac:dyDescent="0.3">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row>
    <row r="350" spans="2:27" ht="13.8" x14ac:dyDescent="0.3">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row>
    <row r="351" spans="2:27" ht="13.8" x14ac:dyDescent="0.3">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row>
    <row r="352" spans="2:27" ht="13.8" x14ac:dyDescent="0.3">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row>
    <row r="353" spans="2:27" ht="13.8" x14ac:dyDescent="0.3">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row>
    <row r="354" spans="2:27" ht="13.8" x14ac:dyDescent="0.3">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row>
    <row r="355" spans="2:27" ht="13.8" x14ac:dyDescent="0.3">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row>
    <row r="356" spans="2:27" ht="13.8" x14ac:dyDescent="0.3">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row>
    <row r="357" spans="2:27" ht="13.8" x14ac:dyDescent="0.3">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row>
    <row r="358" spans="2:27" ht="13.8" x14ac:dyDescent="0.3">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row>
    <row r="359" spans="2:27" ht="13.8" x14ac:dyDescent="0.3">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row>
    <row r="360" spans="2:27" ht="13.8" x14ac:dyDescent="0.3">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row>
    <row r="361" spans="2:27" ht="13.8" x14ac:dyDescent="0.3">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row>
    <row r="362" spans="2:27" ht="13.8" x14ac:dyDescent="0.3">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row>
    <row r="363" spans="2:27" ht="13.8" x14ac:dyDescent="0.3">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row>
    <row r="364" spans="2:27" ht="13.8" x14ac:dyDescent="0.3">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row>
    <row r="365" spans="2:27" ht="13.8" x14ac:dyDescent="0.3">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row>
    <row r="366" spans="2:27" ht="13.8" x14ac:dyDescent="0.3">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row>
    <row r="367" spans="2:27" ht="13.8" x14ac:dyDescent="0.3">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row>
    <row r="368" spans="2:27" ht="13.8" x14ac:dyDescent="0.3">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row>
    <row r="369" spans="2:27" ht="13.8" x14ac:dyDescent="0.3">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row>
    <row r="370" spans="2:27" ht="13.8" x14ac:dyDescent="0.3">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row>
    <row r="371" spans="2:27" ht="13.8" x14ac:dyDescent="0.3">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row>
    <row r="372" spans="2:27" ht="13.8" x14ac:dyDescent="0.3">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c r="AA372" s="92"/>
    </row>
    <row r="373" spans="2:27" ht="13.8" x14ac:dyDescent="0.3">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c r="AA373" s="92"/>
    </row>
    <row r="374" spans="2:27" ht="13.8" x14ac:dyDescent="0.3">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c r="AA374" s="92"/>
    </row>
    <row r="375" spans="2:27" ht="13.8" x14ac:dyDescent="0.3">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c r="AA375" s="92"/>
    </row>
    <row r="376" spans="2:27" ht="13.8" x14ac:dyDescent="0.3">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c r="AA376" s="92"/>
    </row>
    <row r="377" spans="2:27" ht="13.8" x14ac:dyDescent="0.3">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c r="AA377" s="92"/>
    </row>
    <row r="378" spans="2:27" ht="13.8" x14ac:dyDescent="0.3">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92"/>
    </row>
    <row r="379" spans="2:27" ht="13.8" x14ac:dyDescent="0.3">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c r="AA379" s="92"/>
    </row>
    <row r="380" spans="2:27" ht="13.8" x14ac:dyDescent="0.3">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c r="AA380" s="92"/>
    </row>
    <row r="381" spans="2:27" ht="13.8" x14ac:dyDescent="0.3">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c r="AA381" s="92"/>
    </row>
    <row r="382" spans="2:27" ht="13.8" x14ac:dyDescent="0.3">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c r="AA382" s="92"/>
    </row>
    <row r="383" spans="2:27" ht="13.8" x14ac:dyDescent="0.3">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c r="AA383" s="92"/>
    </row>
    <row r="384" spans="2:27" ht="13.8" x14ac:dyDescent="0.3">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c r="AA384" s="92"/>
    </row>
    <row r="385" spans="2:27" ht="13.8" x14ac:dyDescent="0.3">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row>
    <row r="386" spans="2:27" ht="13.8" x14ac:dyDescent="0.3">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c r="AA386" s="92"/>
    </row>
    <row r="387" spans="2:27" ht="13.8" x14ac:dyDescent="0.3">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c r="AA387" s="92"/>
    </row>
    <row r="388" spans="2:27" ht="13.8" x14ac:dyDescent="0.3">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c r="AA388" s="92"/>
    </row>
    <row r="389" spans="2:27" ht="13.8" x14ac:dyDescent="0.3">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c r="AA389" s="92"/>
    </row>
    <row r="390" spans="2:27" ht="13.8" x14ac:dyDescent="0.3">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c r="AA390" s="92"/>
    </row>
    <row r="391" spans="2:27" ht="13.8" x14ac:dyDescent="0.3">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c r="AA391" s="92"/>
    </row>
    <row r="392" spans="2:27" ht="13.8" x14ac:dyDescent="0.3">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c r="AA392" s="92"/>
    </row>
    <row r="393" spans="2:27" ht="13.8" x14ac:dyDescent="0.3">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c r="AA393" s="92"/>
    </row>
    <row r="394" spans="2:27" ht="13.8" x14ac:dyDescent="0.3">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c r="AA394" s="92"/>
    </row>
    <row r="395" spans="2:27" ht="13.8" x14ac:dyDescent="0.3">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row>
    <row r="396" spans="2:27" ht="13.8" x14ac:dyDescent="0.3">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c r="AA396" s="92"/>
    </row>
    <row r="397" spans="2:27" ht="13.8" x14ac:dyDescent="0.3">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c r="AA397" s="92"/>
    </row>
    <row r="398" spans="2:27" ht="13.8" x14ac:dyDescent="0.3">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c r="AA398" s="92"/>
    </row>
    <row r="399" spans="2:27" ht="13.8" x14ac:dyDescent="0.3">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c r="AA399" s="92"/>
    </row>
    <row r="400" spans="2:27" ht="13.8" x14ac:dyDescent="0.3">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c r="AA400" s="92"/>
    </row>
    <row r="401" spans="2:27" ht="13.8" x14ac:dyDescent="0.3">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c r="AA401" s="92"/>
    </row>
    <row r="402" spans="2:27" ht="13.8" x14ac:dyDescent="0.3">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c r="AA402" s="92"/>
    </row>
    <row r="403" spans="2:27" ht="13.8" x14ac:dyDescent="0.3">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c r="AA403" s="92"/>
    </row>
    <row r="404" spans="2:27" ht="13.8" x14ac:dyDescent="0.3">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c r="AA404" s="92"/>
    </row>
    <row r="405" spans="2:27" ht="13.8" x14ac:dyDescent="0.3">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c r="AA405" s="92"/>
    </row>
    <row r="406" spans="2:27" ht="13.8" x14ac:dyDescent="0.3">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c r="AA406" s="92"/>
    </row>
    <row r="407" spans="2:27" ht="13.8" x14ac:dyDescent="0.3">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c r="AA407" s="92"/>
    </row>
    <row r="408" spans="2:27" ht="13.8" x14ac:dyDescent="0.3">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c r="AA408" s="92"/>
    </row>
    <row r="409" spans="2:27" ht="13.8" x14ac:dyDescent="0.3">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c r="AA409" s="92"/>
    </row>
    <row r="410" spans="2:27" ht="13.8" x14ac:dyDescent="0.3">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c r="AA410" s="92"/>
    </row>
    <row r="411" spans="2:27" ht="13.8" x14ac:dyDescent="0.3">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c r="AA411" s="92"/>
    </row>
    <row r="412" spans="2:27" ht="13.8" x14ac:dyDescent="0.3">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c r="AA412" s="92"/>
    </row>
    <row r="413" spans="2:27" ht="13.8" x14ac:dyDescent="0.3">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c r="AA413" s="92"/>
    </row>
    <row r="414" spans="2:27" ht="13.8" x14ac:dyDescent="0.3">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c r="AA414" s="92"/>
    </row>
    <row r="415" spans="2:27" ht="13.8" x14ac:dyDescent="0.3">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c r="AA415" s="92"/>
    </row>
    <row r="416" spans="2:27" ht="13.8" x14ac:dyDescent="0.3">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c r="AA416" s="92"/>
    </row>
    <row r="417" spans="2:27" ht="13.8" x14ac:dyDescent="0.3">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c r="AA417" s="92"/>
    </row>
    <row r="418" spans="2:27" ht="13.8" x14ac:dyDescent="0.3">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c r="AA418" s="92"/>
    </row>
    <row r="419" spans="2:27" ht="13.8" x14ac:dyDescent="0.3">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c r="AA419" s="92"/>
    </row>
    <row r="420" spans="2:27" ht="13.8" x14ac:dyDescent="0.3">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c r="AA420" s="92"/>
    </row>
    <row r="421" spans="2:27" ht="13.8" x14ac:dyDescent="0.3">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c r="AA421" s="92"/>
    </row>
    <row r="422" spans="2:27" ht="13.8" x14ac:dyDescent="0.3">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c r="AA422" s="92"/>
    </row>
    <row r="423" spans="2:27" ht="13.8" x14ac:dyDescent="0.3">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c r="AA423" s="92"/>
    </row>
    <row r="424" spans="2:27" ht="13.8" x14ac:dyDescent="0.3">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c r="AA424" s="92"/>
    </row>
    <row r="425" spans="2:27" ht="13.8" x14ac:dyDescent="0.3">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c r="AA425" s="92"/>
    </row>
    <row r="426" spans="2:27" ht="13.8" x14ac:dyDescent="0.3">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c r="AA426" s="92"/>
    </row>
    <row r="427" spans="2:27" ht="13.8" x14ac:dyDescent="0.3">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c r="AA427" s="92"/>
    </row>
    <row r="428" spans="2:27" ht="13.8" x14ac:dyDescent="0.3">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c r="AA428" s="92"/>
    </row>
    <row r="429" spans="2:27" ht="13.8" x14ac:dyDescent="0.3">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c r="AA429" s="92"/>
    </row>
    <row r="430" spans="2:27" ht="13.8" x14ac:dyDescent="0.3">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c r="AA430" s="92"/>
    </row>
    <row r="431" spans="2:27" ht="13.8" x14ac:dyDescent="0.3">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c r="AA431" s="92"/>
    </row>
    <row r="432" spans="2:27" ht="13.8" x14ac:dyDescent="0.3">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c r="AA432" s="92"/>
    </row>
    <row r="433" spans="2:27" ht="13.8" x14ac:dyDescent="0.3">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c r="AA433" s="92"/>
    </row>
    <row r="434" spans="2:27" ht="13.8" x14ac:dyDescent="0.3">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c r="AA434" s="92"/>
    </row>
    <row r="435" spans="2:27" ht="13.8" x14ac:dyDescent="0.3">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c r="AA435" s="92"/>
    </row>
    <row r="436" spans="2:27" ht="13.8" x14ac:dyDescent="0.3">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c r="AA436" s="92"/>
    </row>
    <row r="437" spans="2:27" ht="13.8" x14ac:dyDescent="0.3">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c r="AA437" s="92"/>
    </row>
    <row r="438" spans="2:27" ht="13.8" x14ac:dyDescent="0.3">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c r="AA438" s="92"/>
    </row>
    <row r="439" spans="2:27" ht="13.8" x14ac:dyDescent="0.3">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c r="AA439" s="92"/>
    </row>
    <row r="440" spans="2:27" ht="13.8" x14ac:dyDescent="0.3">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c r="AA440" s="92"/>
    </row>
    <row r="441" spans="2:27" ht="13.8" x14ac:dyDescent="0.3">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c r="AA441" s="92"/>
    </row>
    <row r="442" spans="2:27" ht="13.8" x14ac:dyDescent="0.3">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c r="AA442" s="92"/>
    </row>
    <row r="443" spans="2:27" ht="13.8" x14ac:dyDescent="0.3">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c r="AA443" s="92"/>
    </row>
    <row r="444" spans="2:27" ht="13.8" x14ac:dyDescent="0.3">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c r="AA444" s="92"/>
    </row>
    <row r="445" spans="2:27" ht="13.8" x14ac:dyDescent="0.3">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c r="AA445" s="92"/>
    </row>
    <row r="446" spans="2:27" ht="13.8" x14ac:dyDescent="0.3">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c r="AA446" s="92"/>
    </row>
    <row r="447" spans="2:27" ht="13.8" x14ac:dyDescent="0.3">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c r="AA447" s="92"/>
    </row>
    <row r="448" spans="2:27" ht="13.8" x14ac:dyDescent="0.3">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c r="AA448" s="92"/>
    </row>
    <row r="449" spans="2:27" ht="13.8" x14ac:dyDescent="0.3">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c r="AA449" s="92"/>
    </row>
    <row r="450" spans="2:27" ht="13.8" x14ac:dyDescent="0.3">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c r="AA450" s="92"/>
    </row>
    <row r="451" spans="2:27" ht="13.8" x14ac:dyDescent="0.3">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c r="AA451" s="92"/>
    </row>
    <row r="452" spans="2:27" ht="13.8" x14ac:dyDescent="0.3">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c r="AA452" s="92"/>
    </row>
    <row r="453" spans="2:27" ht="13.8" x14ac:dyDescent="0.3">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c r="AA453" s="92"/>
    </row>
    <row r="454" spans="2:27" ht="13.8" x14ac:dyDescent="0.3">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c r="AA454" s="92"/>
    </row>
    <row r="455" spans="2:27" ht="13.8" x14ac:dyDescent="0.3">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c r="AA455" s="92"/>
    </row>
    <row r="456" spans="2:27" ht="13.8" x14ac:dyDescent="0.3">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c r="AA456" s="92"/>
    </row>
    <row r="457" spans="2:27" ht="13.8" x14ac:dyDescent="0.3">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c r="AA457" s="92"/>
    </row>
    <row r="458" spans="2:27" ht="13.8" x14ac:dyDescent="0.3">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c r="AA458" s="92"/>
    </row>
    <row r="459" spans="2:27" ht="13.8" x14ac:dyDescent="0.3">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c r="AA459" s="92"/>
    </row>
    <row r="460" spans="2:27" ht="13.8" x14ac:dyDescent="0.3">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c r="AA460" s="92"/>
    </row>
    <row r="461" spans="2:27" ht="13.8" x14ac:dyDescent="0.3">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c r="AA461" s="92"/>
    </row>
    <row r="462" spans="2:27" ht="13.8" x14ac:dyDescent="0.3">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c r="AA462" s="92"/>
    </row>
    <row r="463" spans="2:27" ht="13.8" x14ac:dyDescent="0.3">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c r="AA463" s="92"/>
    </row>
    <row r="464" spans="2:27" ht="13.8" x14ac:dyDescent="0.3">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c r="AA464" s="92"/>
    </row>
    <row r="465" spans="2:27" ht="13.8" x14ac:dyDescent="0.3">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c r="AA465" s="92"/>
    </row>
    <row r="466" spans="2:27" ht="13.8" x14ac:dyDescent="0.3">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c r="AA466" s="92"/>
    </row>
    <row r="467" spans="2:27" ht="13.8" x14ac:dyDescent="0.3">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c r="AA467" s="92"/>
    </row>
    <row r="468" spans="2:27" ht="13.8" x14ac:dyDescent="0.3">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c r="AA468" s="92"/>
    </row>
    <row r="469" spans="2:27" ht="13.8" x14ac:dyDescent="0.3">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c r="AA469" s="92"/>
    </row>
    <row r="470" spans="2:27" ht="13.8" x14ac:dyDescent="0.3">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c r="AA470" s="92"/>
    </row>
    <row r="471" spans="2:27" ht="13.8" x14ac:dyDescent="0.3">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c r="AA471" s="92"/>
    </row>
    <row r="472" spans="2:27" ht="13.8" x14ac:dyDescent="0.3">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c r="AA472" s="92"/>
    </row>
    <row r="473" spans="2:27" ht="13.8" x14ac:dyDescent="0.3">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c r="AA473" s="92"/>
    </row>
    <row r="474" spans="2:27" ht="13.8" x14ac:dyDescent="0.3">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c r="AA474" s="92"/>
    </row>
    <row r="475" spans="2:27" ht="13.8" x14ac:dyDescent="0.3">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c r="AA475" s="92"/>
    </row>
    <row r="476" spans="2:27" ht="13.8" x14ac:dyDescent="0.3">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c r="AA476" s="92"/>
    </row>
    <row r="477" spans="2:27" ht="13.8" x14ac:dyDescent="0.3">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c r="AA477" s="92"/>
    </row>
    <row r="478" spans="2:27" ht="13.8" x14ac:dyDescent="0.3">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c r="AA478" s="92"/>
    </row>
    <row r="479" spans="2:27" ht="13.8" x14ac:dyDescent="0.3">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c r="AA479" s="92"/>
    </row>
    <row r="480" spans="2:27" ht="13.8" x14ac:dyDescent="0.3">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c r="AA480" s="92"/>
    </row>
    <row r="481" spans="2:27" ht="13.8" x14ac:dyDescent="0.3">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c r="AA481" s="92"/>
    </row>
    <row r="482" spans="2:27" ht="13.8" x14ac:dyDescent="0.3">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c r="AA482" s="92"/>
    </row>
    <row r="483" spans="2:27" ht="13.8" x14ac:dyDescent="0.3">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c r="AA483" s="92"/>
    </row>
    <row r="484" spans="2:27" ht="13.8" x14ac:dyDescent="0.3">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c r="AA484" s="92"/>
    </row>
    <row r="485" spans="2:27" ht="13.8" x14ac:dyDescent="0.3">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c r="AA485" s="92"/>
    </row>
    <row r="486" spans="2:27" ht="13.8" x14ac:dyDescent="0.3">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c r="AA486" s="92"/>
    </row>
    <row r="487" spans="2:27" ht="13.8" x14ac:dyDescent="0.3">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c r="AA487" s="92"/>
    </row>
    <row r="488" spans="2:27" ht="13.8" x14ac:dyDescent="0.3">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c r="AA488" s="92"/>
    </row>
    <row r="489" spans="2:27" ht="13.8" x14ac:dyDescent="0.3">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c r="AA489" s="92"/>
    </row>
    <row r="490" spans="2:27" ht="13.8" x14ac:dyDescent="0.3">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92"/>
    </row>
    <row r="491" spans="2:27" ht="13.8" x14ac:dyDescent="0.3">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c r="AA491" s="92"/>
    </row>
    <row r="492" spans="2:27" ht="13.8" x14ac:dyDescent="0.3">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c r="AA492" s="92"/>
    </row>
    <row r="493" spans="2:27" ht="13.8" x14ac:dyDescent="0.3">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c r="AA493" s="92"/>
    </row>
    <row r="494" spans="2:27" ht="13.8" x14ac:dyDescent="0.3">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c r="AA494" s="92"/>
    </row>
    <row r="495" spans="2:27" ht="13.8" x14ac:dyDescent="0.3">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c r="AA495" s="92"/>
    </row>
    <row r="496" spans="2:27" ht="13.8" x14ac:dyDescent="0.3">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c r="AA496" s="92"/>
    </row>
    <row r="497" spans="2:27" ht="13.8" x14ac:dyDescent="0.3">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c r="AA497" s="92"/>
    </row>
    <row r="498" spans="2:27" ht="13.8" x14ac:dyDescent="0.3">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c r="AA498" s="92"/>
    </row>
    <row r="499" spans="2:27" ht="13.8" x14ac:dyDescent="0.3">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c r="AA499" s="92"/>
    </row>
    <row r="500" spans="2:27" ht="13.8" x14ac:dyDescent="0.3">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c r="AA500" s="92"/>
    </row>
    <row r="501" spans="2:27" ht="13.8" x14ac:dyDescent="0.3">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c r="AA501" s="92"/>
    </row>
    <row r="502" spans="2:27" ht="13.8" x14ac:dyDescent="0.3">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c r="AA502" s="92"/>
    </row>
    <row r="503" spans="2:27" ht="13.8" x14ac:dyDescent="0.3">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c r="AA503" s="92"/>
    </row>
    <row r="504" spans="2:27" ht="13.8" x14ac:dyDescent="0.3">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c r="AA504" s="92"/>
    </row>
    <row r="505" spans="2:27" ht="13.8" x14ac:dyDescent="0.3">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c r="AA505" s="92"/>
    </row>
    <row r="506" spans="2:27" ht="13.8" x14ac:dyDescent="0.3">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c r="AA506" s="92"/>
    </row>
    <row r="507" spans="2:27" ht="13.8" x14ac:dyDescent="0.3">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c r="AA507" s="92"/>
    </row>
    <row r="508" spans="2:27" ht="13.8" x14ac:dyDescent="0.3">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c r="AA508" s="92"/>
    </row>
    <row r="509" spans="2:27" ht="13.8" x14ac:dyDescent="0.3">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c r="AA509" s="92"/>
    </row>
    <row r="510" spans="2:27" ht="13.8" x14ac:dyDescent="0.3">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c r="AA510" s="92"/>
    </row>
    <row r="511" spans="2:27" ht="13.8" x14ac:dyDescent="0.3">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c r="AA511" s="92"/>
    </row>
    <row r="512" spans="2:27" ht="13.8" x14ac:dyDescent="0.3">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c r="AA512" s="92"/>
    </row>
    <row r="513" spans="2:27" ht="13.8" x14ac:dyDescent="0.3">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c r="AA513" s="92"/>
    </row>
    <row r="514" spans="2:27" ht="13.8" x14ac:dyDescent="0.3">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c r="AA514" s="92"/>
    </row>
    <row r="515" spans="2:27" ht="13.8" x14ac:dyDescent="0.3">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c r="AA515" s="92"/>
    </row>
    <row r="516" spans="2:27" ht="13.8" x14ac:dyDescent="0.3">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c r="AA516" s="92"/>
    </row>
    <row r="517" spans="2:27" ht="13.8" x14ac:dyDescent="0.3">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c r="AA517" s="92"/>
    </row>
    <row r="518" spans="2:27" ht="13.8" x14ac:dyDescent="0.3">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c r="AA518" s="92"/>
    </row>
    <row r="519" spans="2:27" ht="13.8" x14ac:dyDescent="0.3">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c r="AA519" s="92"/>
    </row>
    <row r="520" spans="2:27" ht="13.8" x14ac:dyDescent="0.3">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c r="AA520" s="92"/>
    </row>
    <row r="521" spans="2:27" ht="13.8" x14ac:dyDescent="0.3">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c r="AA521" s="92"/>
    </row>
    <row r="522" spans="2:27" ht="13.8" x14ac:dyDescent="0.3">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c r="AA522" s="92"/>
    </row>
    <row r="523" spans="2:27" ht="13.8" x14ac:dyDescent="0.3">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c r="AA523" s="92"/>
    </row>
    <row r="524" spans="2:27" ht="13.8" x14ac:dyDescent="0.3">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c r="AA524" s="92"/>
    </row>
    <row r="525" spans="2:27" ht="13.8" x14ac:dyDescent="0.3">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c r="AA525" s="92"/>
    </row>
    <row r="526" spans="2:27" ht="13.8" x14ac:dyDescent="0.3">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c r="AA526" s="92"/>
    </row>
    <row r="527" spans="2:27" ht="13.8" x14ac:dyDescent="0.3">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c r="AA527" s="92"/>
    </row>
    <row r="528" spans="2:27" ht="13.8" x14ac:dyDescent="0.3">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c r="AA528" s="92"/>
    </row>
    <row r="529" spans="2:27" ht="13.8" x14ac:dyDescent="0.3">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c r="AA529" s="92"/>
    </row>
    <row r="530" spans="2:27" ht="13.8" x14ac:dyDescent="0.3">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c r="AA530" s="92"/>
    </row>
    <row r="531" spans="2:27" ht="13.8" x14ac:dyDescent="0.3">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c r="AA531" s="92"/>
    </row>
    <row r="532" spans="2:27" ht="13.8" x14ac:dyDescent="0.3">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c r="AA532" s="92"/>
    </row>
    <row r="533" spans="2:27" ht="13.8" x14ac:dyDescent="0.3">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c r="AA533" s="92"/>
    </row>
    <row r="534" spans="2:27" ht="13.8" x14ac:dyDescent="0.3">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c r="AA534" s="92"/>
    </row>
    <row r="535" spans="2:27" ht="13.8" x14ac:dyDescent="0.3">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c r="AA535" s="92"/>
    </row>
    <row r="536" spans="2:27" ht="13.8" x14ac:dyDescent="0.3">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c r="AA536" s="92"/>
    </row>
    <row r="537" spans="2:27" ht="13.8" x14ac:dyDescent="0.3">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c r="AA537" s="92"/>
    </row>
    <row r="538" spans="2:27" ht="13.8" x14ac:dyDescent="0.3">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c r="AA538" s="92"/>
    </row>
    <row r="539" spans="2:27" ht="13.8" x14ac:dyDescent="0.3">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c r="AA539" s="92"/>
    </row>
    <row r="540" spans="2:27" ht="13.8" x14ac:dyDescent="0.3">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c r="AA540" s="92"/>
    </row>
    <row r="541" spans="2:27" ht="13.8" x14ac:dyDescent="0.3">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c r="AA541" s="92"/>
    </row>
    <row r="542" spans="2:27" ht="13.8" x14ac:dyDescent="0.3">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c r="AA542" s="92"/>
    </row>
    <row r="543" spans="2:27" ht="13.8" x14ac:dyDescent="0.3">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c r="AA543" s="92"/>
    </row>
    <row r="544" spans="2:27" ht="13.8" x14ac:dyDescent="0.3">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92"/>
    </row>
    <row r="545" spans="2:27" ht="13.8" x14ac:dyDescent="0.3">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c r="AA545" s="92"/>
    </row>
    <row r="546" spans="2:27" ht="13.8" x14ac:dyDescent="0.3">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c r="AA546" s="92"/>
    </row>
    <row r="547" spans="2:27" ht="13.8" x14ac:dyDescent="0.3">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c r="AA547" s="92"/>
    </row>
    <row r="548" spans="2:27" ht="13.8" x14ac:dyDescent="0.3">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c r="AA548" s="92"/>
    </row>
    <row r="549" spans="2:27" ht="13.8" x14ac:dyDescent="0.3">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c r="AA549" s="92"/>
    </row>
    <row r="550" spans="2:27" ht="13.8" x14ac:dyDescent="0.3">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c r="AA550" s="92"/>
    </row>
    <row r="551" spans="2:27" ht="13.8" x14ac:dyDescent="0.3">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c r="AA551" s="92"/>
    </row>
    <row r="552" spans="2:27" ht="13.8" x14ac:dyDescent="0.3">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c r="AA552" s="92"/>
    </row>
    <row r="553" spans="2:27" ht="13.8" x14ac:dyDescent="0.3">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c r="AA553" s="92"/>
    </row>
    <row r="554" spans="2:27" ht="13.8" x14ac:dyDescent="0.3">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c r="AA554" s="92"/>
    </row>
    <row r="555" spans="2:27" ht="13.8" x14ac:dyDescent="0.3">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c r="AA555" s="92"/>
    </row>
    <row r="556" spans="2:27" ht="13.8" x14ac:dyDescent="0.3">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c r="AA556" s="92"/>
    </row>
    <row r="557" spans="2:27" ht="13.8" x14ac:dyDescent="0.3">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c r="AA557" s="92"/>
    </row>
    <row r="558" spans="2:27" ht="13.8" x14ac:dyDescent="0.3">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c r="AA558" s="92"/>
    </row>
    <row r="559" spans="2:27" ht="13.8" x14ac:dyDescent="0.3">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c r="AA559" s="92"/>
    </row>
    <row r="560" spans="2:27" ht="13.8" x14ac:dyDescent="0.3">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c r="AA560" s="92"/>
    </row>
    <row r="561" spans="2:27" ht="13.8" x14ac:dyDescent="0.3">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c r="AA561" s="92"/>
    </row>
    <row r="562" spans="2:27" ht="13.8" x14ac:dyDescent="0.3">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c r="AA562" s="92"/>
    </row>
    <row r="563" spans="2:27" ht="13.8" x14ac:dyDescent="0.3">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c r="AA563" s="92"/>
    </row>
    <row r="564" spans="2:27" ht="13.8" x14ac:dyDescent="0.3">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c r="AA564" s="92"/>
    </row>
    <row r="565" spans="2:27" ht="13.8" x14ac:dyDescent="0.3">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c r="AA565" s="92"/>
    </row>
    <row r="566" spans="2:27" ht="13.8" x14ac:dyDescent="0.3">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c r="AA566" s="92"/>
    </row>
    <row r="567" spans="2:27" ht="13.8" x14ac:dyDescent="0.3">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c r="AA567" s="92"/>
    </row>
    <row r="568" spans="2:27" ht="13.8" x14ac:dyDescent="0.3">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c r="AA568" s="92"/>
    </row>
    <row r="569" spans="2:27" ht="13.8" x14ac:dyDescent="0.3">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c r="AA569" s="92"/>
    </row>
    <row r="570" spans="2:27" ht="13.8" x14ac:dyDescent="0.3">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c r="AA570" s="92"/>
    </row>
    <row r="571" spans="2:27" ht="13.8" x14ac:dyDescent="0.3">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c r="AA571" s="92"/>
    </row>
    <row r="572" spans="2:27" ht="13.8" x14ac:dyDescent="0.3">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c r="AA572" s="92"/>
    </row>
    <row r="573" spans="2:27" ht="13.8" x14ac:dyDescent="0.3">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c r="AA573" s="92"/>
    </row>
    <row r="574" spans="2:27" ht="13.8" x14ac:dyDescent="0.3">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c r="AA574" s="92"/>
    </row>
    <row r="575" spans="2:27" ht="13.8" x14ac:dyDescent="0.3">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c r="AA575" s="92"/>
    </row>
    <row r="576" spans="2:27" ht="13.8" x14ac:dyDescent="0.3">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c r="AA576" s="92"/>
    </row>
    <row r="577" spans="2:27" ht="13.8" x14ac:dyDescent="0.3">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c r="AA577" s="92"/>
    </row>
    <row r="578" spans="2:27" ht="13.8" x14ac:dyDescent="0.3">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c r="AA578" s="92"/>
    </row>
    <row r="579" spans="2:27" ht="13.8" x14ac:dyDescent="0.3">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c r="AA579" s="92"/>
    </row>
    <row r="580" spans="2:27" ht="13.8" x14ac:dyDescent="0.3">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c r="AA580" s="92"/>
    </row>
    <row r="581" spans="2:27" ht="13.8" x14ac:dyDescent="0.3">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c r="AA581" s="92"/>
    </row>
    <row r="582" spans="2:27" ht="13.8" x14ac:dyDescent="0.3">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c r="AA582" s="92"/>
    </row>
    <row r="583" spans="2:27" ht="13.8" x14ac:dyDescent="0.3">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c r="AA583" s="92"/>
    </row>
    <row r="584" spans="2:27" ht="13.8" x14ac:dyDescent="0.3">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c r="AA584" s="92"/>
    </row>
    <row r="585" spans="2:27" ht="13.8" x14ac:dyDescent="0.3">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c r="AA585" s="92"/>
    </row>
    <row r="586" spans="2:27" ht="13.8" x14ac:dyDescent="0.3">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c r="AA586" s="92"/>
    </row>
    <row r="587" spans="2:27" ht="13.8" x14ac:dyDescent="0.3">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c r="AA587" s="92"/>
    </row>
    <row r="588" spans="2:27" ht="13.8" x14ac:dyDescent="0.3">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c r="AA588" s="92"/>
    </row>
    <row r="589" spans="2:27" ht="13.8" x14ac:dyDescent="0.3">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c r="AA589" s="92"/>
    </row>
    <row r="590" spans="2:27" ht="13.8" x14ac:dyDescent="0.3">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c r="AA590" s="92"/>
    </row>
    <row r="591" spans="2:27" ht="13.8" x14ac:dyDescent="0.3">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c r="AA591" s="92"/>
    </row>
    <row r="592" spans="2:27" ht="13.8" x14ac:dyDescent="0.3">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c r="AA592" s="92"/>
    </row>
    <row r="593" spans="2:27" ht="13.8" x14ac:dyDescent="0.3">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c r="AA593" s="92"/>
    </row>
    <row r="594" spans="2:27" ht="13.8" x14ac:dyDescent="0.3">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c r="AA594" s="92"/>
    </row>
    <row r="595" spans="2:27" ht="13.8" x14ac:dyDescent="0.3">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c r="AA595" s="92"/>
    </row>
    <row r="596" spans="2:27" ht="13.8" x14ac:dyDescent="0.3">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c r="AA596" s="92"/>
    </row>
    <row r="597" spans="2:27" ht="13.8" x14ac:dyDescent="0.3">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c r="AA597" s="92"/>
    </row>
    <row r="598" spans="2:27" ht="13.8" x14ac:dyDescent="0.3">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c r="AA598" s="92"/>
    </row>
    <row r="599" spans="2:27" ht="13.8" x14ac:dyDescent="0.3">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c r="AA599" s="92"/>
    </row>
    <row r="600" spans="2:27" ht="13.8" x14ac:dyDescent="0.3">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c r="AA600" s="92"/>
    </row>
    <row r="601" spans="2:27" ht="13.8" x14ac:dyDescent="0.3">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c r="AA601" s="92"/>
    </row>
    <row r="602" spans="2:27" ht="13.8" x14ac:dyDescent="0.3">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c r="AA602" s="92"/>
    </row>
    <row r="603" spans="2:27" ht="13.8" x14ac:dyDescent="0.3">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c r="AA603" s="92"/>
    </row>
    <row r="604" spans="2:27" ht="13.8" x14ac:dyDescent="0.3">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c r="AA604" s="92"/>
    </row>
    <row r="605" spans="2:27" ht="13.8" x14ac:dyDescent="0.3">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c r="AA605" s="92"/>
    </row>
    <row r="606" spans="2:27" ht="13.8" x14ac:dyDescent="0.3">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c r="AA606" s="92"/>
    </row>
    <row r="607" spans="2:27" ht="13.8" x14ac:dyDescent="0.3">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c r="AA607" s="92"/>
    </row>
    <row r="608" spans="2:27" ht="13.8" x14ac:dyDescent="0.3">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c r="AA608" s="92"/>
    </row>
    <row r="609" spans="2:27" ht="13.8" x14ac:dyDescent="0.3">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c r="AA609" s="92"/>
    </row>
    <row r="610" spans="2:27" ht="13.8" x14ac:dyDescent="0.3">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c r="AA610" s="92"/>
    </row>
    <row r="611" spans="2:27" ht="13.8" x14ac:dyDescent="0.3">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c r="AA611" s="92"/>
    </row>
    <row r="612" spans="2:27" ht="13.8" x14ac:dyDescent="0.3">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c r="AA612" s="92"/>
    </row>
    <row r="613" spans="2:27" ht="13.8" x14ac:dyDescent="0.3">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c r="AA613" s="92"/>
    </row>
    <row r="614" spans="2:27" ht="13.8" x14ac:dyDescent="0.3">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c r="AA614" s="92"/>
    </row>
    <row r="615" spans="2:27" ht="13.8" x14ac:dyDescent="0.3">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c r="AA615" s="92"/>
    </row>
    <row r="616" spans="2:27" ht="13.8" x14ac:dyDescent="0.3">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c r="AA616" s="92"/>
    </row>
    <row r="617" spans="2:27" ht="13.8" x14ac:dyDescent="0.3">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c r="AA617" s="92"/>
    </row>
    <row r="618" spans="2:27" ht="13.8" x14ac:dyDescent="0.3">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c r="AA618" s="92"/>
    </row>
    <row r="619" spans="2:27" ht="13.8" x14ac:dyDescent="0.3">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c r="AA619" s="92"/>
    </row>
    <row r="620" spans="2:27" ht="13.8" x14ac:dyDescent="0.3">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c r="AA620" s="92"/>
    </row>
    <row r="621" spans="2:27" ht="13.8" x14ac:dyDescent="0.3">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c r="AA621" s="92"/>
    </row>
    <row r="622" spans="2:27" ht="13.8" x14ac:dyDescent="0.3">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c r="AA622" s="92"/>
    </row>
    <row r="623" spans="2:27" ht="13.8" x14ac:dyDescent="0.3">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c r="AA623" s="92"/>
    </row>
    <row r="624" spans="2:27" ht="13.8" x14ac:dyDescent="0.3">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c r="AA624" s="92"/>
    </row>
    <row r="625" spans="2:27" ht="13.8" x14ac:dyDescent="0.3">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c r="AA625" s="92"/>
    </row>
    <row r="626" spans="2:27" ht="13.8" x14ac:dyDescent="0.3">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c r="AA626" s="92"/>
    </row>
    <row r="627" spans="2:27" ht="13.8" x14ac:dyDescent="0.3">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c r="AA627" s="92"/>
    </row>
    <row r="628" spans="2:27" ht="13.8" x14ac:dyDescent="0.3">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c r="AA628" s="92"/>
    </row>
    <row r="629" spans="2:27" ht="13.8" x14ac:dyDescent="0.3">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c r="AA629" s="92"/>
    </row>
    <row r="630" spans="2:27" ht="13.8" x14ac:dyDescent="0.3">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c r="AA630" s="92"/>
    </row>
    <row r="631" spans="2:27" ht="13.8" x14ac:dyDescent="0.3">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c r="AA631" s="92"/>
    </row>
    <row r="632" spans="2:27" ht="13.8" x14ac:dyDescent="0.3">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c r="AA632" s="92"/>
    </row>
    <row r="633" spans="2:27" ht="13.8" x14ac:dyDescent="0.3">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c r="AA633" s="92"/>
    </row>
    <row r="634" spans="2:27" ht="13.8" x14ac:dyDescent="0.3">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c r="AA634" s="92"/>
    </row>
    <row r="635" spans="2:27" ht="13.8" x14ac:dyDescent="0.3">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c r="AA635" s="92"/>
    </row>
    <row r="636" spans="2:27" ht="13.8" x14ac:dyDescent="0.3">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c r="AA636" s="92"/>
    </row>
    <row r="637" spans="2:27" ht="13.8" x14ac:dyDescent="0.3">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c r="AA637" s="92"/>
    </row>
    <row r="638" spans="2:27" ht="13.8" x14ac:dyDescent="0.3">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c r="AA638" s="92"/>
    </row>
    <row r="639" spans="2:27" ht="13.8" x14ac:dyDescent="0.3">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c r="AA639" s="92"/>
    </row>
    <row r="640" spans="2:27" ht="13.8" x14ac:dyDescent="0.3">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c r="AA640" s="92"/>
    </row>
    <row r="641" spans="2:27" ht="13.8" x14ac:dyDescent="0.3">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c r="AA641" s="92"/>
    </row>
    <row r="642" spans="2:27" ht="13.8" x14ac:dyDescent="0.3">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c r="AA642" s="92"/>
    </row>
    <row r="643" spans="2:27" ht="13.8" x14ac:dyDescent="0.3">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c r="AA643" s="92"/>
    </row>
    <row r="644" spans="2:27" ht="13.8" x14ac:dyDescent="0.3">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c r="AA644" s="92"/>
    </row>
    <row r="645" spans="2:27" ht="13.8" x14ac:dyDescent="0.3">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c r="AA645" s="92"/>
    </row>
    <row r="646" spans="2:27" ht="13.8" x14ac:dyDescent="0.3">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c r="AA646" s="92"/>
    </row>
    <row r="647" spans="2:27" ht="13.8" x14ac:dyDescent="0.3">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c r="AA647" s="92"/>
    </row>
    <row r="648" spans="2:27" ht="13.8" x14ac:dyDescent="0.3">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c r="AA648" s="92"/>
    </row>
    <row r="649" spans="2:27" ht="13.8" x14ac:dyDescent="0.3">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c r="AA649" s="92"/>
    </row>
    <row r="650" spans="2:27" ht="13.8" x14ac:dyDescent="0.3">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c r="AA650" s="92"/>
    </row>
    <row r="651" spans="2:27" ht="13.8" x14ac:dyDescent="0.3">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c r="AA651" s="92"/>
    </row>
    <row r="652" spans="2:27" ht="13.8" x14ac:dyDescent="0.3">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c r="AA652" s="92"/>
    </row>
    <row r="653" spans="2:27" ht="13.8" x14ac:dyDescent="0.3">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c r="AA653" s="92"/>
    </row>
    <row r="654" spans="2:27" ht="13.8" x14ac:dyDescent="0.3">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c r="AA654" s="92"/>
    </row>
    <row r="655" spans="2:27" ht="13.8" x14ac:dyDescent="0.3">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c r="AA655" s="92"/>
    </row>
    <row r="656" spans="2:27" ht="13.8" x14ac:dyDescent="0.3">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c r="AA656" s="92"/>
    </row>
    <row r="657" spans="2:27" ht="13.8" x14ac:dyDescent="0.3">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c r="AA657" s="92"/>
    </row>
    <row r="658" spans="2:27" ht="13.8" x14ac:dyDescent="0.3">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c r="AA658" s="92"/>
    </row>
    <row r="659" spans="2:27" ht="13.8" x14ac:dyDescent="0.3">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c r="AA659" s="92"/>
    </row>
    <row r="660" spans="2:27" ht="13.8" x14ac:dyDescent="0.3">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c r="AA660" s="92"/>
    </row>
    <row r="661" spans="2:27" ht="13.8" x14ac:dyDescent="0.3">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c r="AA661" s="92"/>
    </row>
    <row r="662" spans="2:27" ht="13.8" x14ac:dyDescent="0.3">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c r="AA662" s="92"/>
    </row>
    <row r="663" spans="2:27" ht="13.8" x14ac:dyDescent="0.3">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c r="AA663" s="92"/>
    </row>
    <row r="664" spans="2:27" ht="13.8" x14ac:dyDescent="0.3">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c r="AA664" s="92"/>
    </row>
    <row r="665" spans="2:27" ht="13.8" x14ac:dyDescent="0.3">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c r="AA665" s="92"/>
    </row>
    <row r="666" spans="2:27" ht="13.8" x14ac:dyDescent="0.3">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c r="AA666" s="92"/>
    </row>
    <row r="667" spans="2:27" ht="13.8" x14ac:dyDescent="0.3">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c r="AA667" s="92"/>
    </row>
    <row r="668" spans="2:27" ht="13.8" x14ac:dyDescent="0.3">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c r="AA668" s="92"/>
    </row>
    <row r="669" spans="2:27" ht="13.8" x14ac:dyDescent="0.3">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c r="AA669" s="92"/>
    </row>
    <row r="670" spans="2:27" ht="13.8" x14ac:dyDescent="0.3">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c r="AA670" s="92"/>
    </row>
    <row r="671" spans="2:27" ht="13.8" x14ac:dyDescent="0.3">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c r="AA671" s="92"/>
    </row>
    <row r="672" spans="2:27" ht="13.8" x14ac:dyDescent="0.3">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c r="AA672" s="92"/>
    </row>
    <row r="673" spans="2:27" ht="13.8" x14ac:dyDescent="0.3">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c r="AA673" s="92"/>
    </row>
    <row r="674" spans="2:27" ht="13.8" x14ac:dyDescent="0.3">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c r="AA674" s="92"/>
    </row>
    <row r="675" spans="2:27" ht="13.8" x14ac:dyDescent="0.3">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c r="AA675" s="92"/>
    </row>
    <row r="676" spans="2:27" ht="13.8" x14ac:dyDescent="0.3">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c r="AA676" s="92"/>
    </row>
    <row r="677" spans="2:27" ht="13.8" x14ac:dyDescent="0.3">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c r="AA677" s="92"/>
    </row>
    <row r="678" spans="2:27" ht="13.8" x14ac:dyDescent="0.3">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c r="AA678" s="92"/>
    </row>
    <row r="679" spans="2:27" ht="13.8" x14ac:dyDescent="0.3">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c r="AA679" s="92"/>
    </row>
    <row r="680" spans="2:27" ht="13.8" x14ac:dyDescent="0.3">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c r="AA680" s="92"/>
    </row>
    <row r="681" spans="2:27" ht="13.8" x14ac:dyDescent="0.3">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c r="AA681" s="92"/>
    </row>
    <row r="682" spans="2:27" ht="13.8" x14ac:dyDescent="0.3">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c r="AA682" s="92"/>
    </row>
    <row r="683" spans="2:27" ht="13.8" x14ac:dyDescent="0.3">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c r="AA683" s="92"/>
    </row>
    <row r="684" spans="2:27" ht="13.8" x14ac:dyDescent="0.3">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c r="AA684" s="92"/>
    </row>
    <row r="685" spans="2:27" ht="13.8" x14ac:dyDescent="0.3">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c r="AA685" s="92"/>
    </row>
    <row r="686" spans="2:27" ht="13.8" x14ac:dyDescent="0.3">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c r="AA686" s="92"/>
    </row>
    <row r="687" spans="2:27" ht="13.8" x14ac:dyDescent="0.3">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c r="AA687" s="92"/>
    </row>
    <row r="688" spans="2:27" ht="13.8" x14ac:dyDescent="0.3">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c r="AA688" s="92"/>
    </row>
    <row r="689" spans="2:27" ht="13.8" x14ac:dyDescent="0.3">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c r="AA689" s="92"/>
    </row>
    <row r="690" spans="2:27" ht="13.8" x14ac:dyDescent="0.3">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c r="AA690" s="92"/>
    </row>
    <row r="691" spans="2:27" ht="13.8" x14ac:dyDescent="0.3">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c r="AA691" s="92"/>
    </row>
    <row r="692" spans="2:27" ht="13.8" x14ac:dyDescent="0.3">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c r="AA692" s="92"/>
    </row>
    <row r="693" spans="2:27" ht="13.8" x14ac:dyDescent="0.3">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c r="AA693" s="92"/>
    </row>
    <row r="694" spans="2:27" ht="13.8" x14ac:dyDescent="0.3">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c r="AA694" s="92"/>
    </row>
    <row r="695" spans="2:27" ht="13.8" x14ac:dyDescent="0.3">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c r="AA695" s="92"/>
    </row>
    <row r="696" spans="2:27" ht="13.8" x14ac:dyDescent="0.3">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c r="AA696" s="92"/>
    </row>
    <row r="697" spans="2:27" ht="13.8" x14ac:dyDescent="0.3">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c r="AA697" s="92"/>
    </row>
    <row r="698" spans="2:27" ht="13.8" x14ac:dyDescent="0.3">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c r="AA698" s="92"/>
    </row>
    <row r="699" spans="2:27" ht="13.8" x14ac:dyDescent="0.3">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c r="AA699" s="92"/>
    </row>
    <row r="700" spans="2:27" ht="13.8" x14ac:dyDescent="0.3">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c r="AA700" s="92"/>
    </row>
    <row r="701" spans="2:27" ht="13.8" x14ac:dyDescent="0.3">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c r="AA701" s="92"/>
    </row>
    <row r="702" spans="2:27" ht="13.8" x14ac:dyDescent="0.3">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c r="AA702" s="92"/>
    </row>
    <row r="703" spans="2:27" ht="13.8" x14ac:dyDescent="0.3">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c r="AA703" s="92"/>
    </row>
    <row r="704" spans="2:27" ht="13.8" x14ac:dyDescent="0.3">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c r="AA704" s="92"/>
    </row>
    <row r="705" spans="2:27" ht="13.8" x14ac:dyDescent="0.3">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c r="AA705" s="92"/>
    </row>
    <row r="706" spans="2:27" ht="13.8" x14ac:dyDescent="0.3">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c r="AA706" s="92"/>
    </row>
    <row r="707" spans="2:27" ht="13.8" x14ac:dyDescent="0.3">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c r="AA707" s="92"/>
    </row>
    <row r="708" spans="2:27" ht="13.8" x14ac:dyDescent="0.3">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c r="AA708" s="92"/>
    </row>
    <row r="709" spans="2:27" ht="13.8" x14ac:dyDescent="0.3">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c r="AA709" s="92"/>
    </row>
    <row r="710" spans="2:27" ht="13.8" x14ac:dyDescent="0.3">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c r="AA710" s="92"/>
    </row>
    <row r="711" spans="2:27" ht="13.8" x14ac:dyDescent="0.3">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c r="AA711" s="92"/>
    </row>
    <row r="712" spans="2:27" ht="13.8" x14ac:dyDescent="0.3">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c r="AA712" s="92"/>
    </row>
    <row r="713" spans="2:27" ht="13.8" x14ac:dyDescent="0.3">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c r="AA713" s="92"/>
    </row>
    <row r="714" spans="2:27" ht="13.8" x14ac:dyDescent="0.3">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c r="AA714" s="92"/>
    </row>
    <row r="715" spans="2:27" ht="13.8" x14ac:dyDescent="0.3">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c r="AA715" s="92"/>
    </row>
    <row r="716" spans="2:27" ht="13.8" x14ac:dyDescent="0.3">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c r="AA716" s="92"/>
    </row>
    <row r="717" spans="2:27" ht="13.8" x14ac:dyDescent="0.3">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c r="AA717" s="92"/>
    </row>
    <row r="718" spans="2:27" ht="13.8" x14ac:dyDescent="0.3">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c r="AA718" s="92"/>
    </row>
    <row r="719" spans="2:27" ht="13.8" x14ac:dyDescent="0.3">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c r="AA719" s="92"/>
    </row>
    <row r="720" spans="2:27" ht="13.8" x14ac:dyDescent="0.3">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c r="AA720" s="92"/>
    </row>
    <row r="721" spans="2:27" ht="13.8" x14ac:dyDescent="0.3">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c r="AA721" s="92"/>
    </row>
    <row r="722" spans="2:27" ht="13.8" x14ac:dyDescent="0.3">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c r="AA722" s="92"/>
    </row>
    <row r="723" spans="2:27" ht="13.8" x14ac:dyDescent="0.3">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c r="AA723" s="92"/>
    </row>
    <row r="724" spans="2:27" ht="13.8" x14ac:dyDescent="0.3">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c r="AA724" s="92"/>
    </row>
    <row r="725" spans="2:27" ht="13.8" x14ac:dyDescent="0.3">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c r="AA725" s="92"/>
    </row>
    <row r="726" spans="2:27" ht="13.8" x14ac:dyDescent="0.3">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c r="AA726" s="92"/>
    </row>
    <row r="727" spans="2:27" ht="13.8" x14ac:dyDescent="0.3">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c r="AA727" s="92"/>
    </row>
    <row r="728" spans="2:27" ht="13.8" x14ac:dyDescent="0.3">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c r="AA728" s="92"/>
    </row>
    <row r="729" spans="2:27" ht="13.8" x14ac:dyDescent="0.3">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c r="AA729" s="92"/>
    </row>
    <row r="730" spans="2:27" ht="13.8" x14ac:dyDescent="0.3">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c r="AA730" s="92"/>
    </row>
    <row r="731" spans="2:27" ht="13.8" x14ac:dyDescent="0.3">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c r="AA731" s="92"/>
    </row>
    <row r="732" spans="2:27" ht="13.8" x14ac:dyDescent="0.3">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c r="AA732" s="92"/>
    </row>
    <row r="733" spans="2:27" ht="13.8" x14ac:dyDescent="0.3">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c r="AA733" s="92"/>
    </row>
    <row r="734" spans="2:27" ht="13.8" x14ac:dyDescent="0.3">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c r="AA734" s="92"/>
    </row>
    <row r="735" spans="2:27" ht="13.8" x14ac:dyDescent="0.3">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c r="AA735" s="92"/>
    </row>
    <row r="736" spans="2:27" ht="13.8" x14ac:dyDescent="0.3">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c r="AA736" s="92"/>
    </row>
    <row r="737" spans="2:27" ht="13.8" x14ac:dyDescent="0.3">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c r="AA737" s="92"/>
    </row>
    <row r="738" spans="2:27" ht="13.8" x14ac:dyDescent="0.3">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c r="AA738" s="92"/>
    </row>
    <row r="739" spans="2:27" ht="13.8" x14ac:dyDescent="0.3">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c r="AA739" s="92"/>
    </row>
    <row r="740" spans="2:27" ht="13.8" x14ac:dyDescent="0.3">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c r="AA740" s="92"/>
    </row>
    <row r="741" spans="2:27" ht="13.8" x14ac:dyDescent="0.3">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c r="AA741" s="92"/>
    </row>
    <row r="742" spans="2:27" ht="13.8" x14ac:dyDescent="0.3">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c r="AA742" s="92"/>
    </row>
    <row r="743" spans="2:27" ht="13.8" x14ac:dyDescent="0.3">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c r="AA743" s="92"/>
    </row>
    <row r="744" spans="2:27" ht="13.8" x14ac:dyDescent="0.3">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c r="AA744" s="92"/>
    </row>
    <row r="745" spans="2:27" ht="13.8" x14ac:dyDescent="0.3">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c r="AA745" s="92"/>
    </row>
    <row r="746" spans="2:27" ht="13.8" x14ac:dyDescent="0.3">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c r="AA746" s="92"/>
    </row>
    <row r="747" spans="2:27" ht="13.8" x14ac:dyDescent="0.3">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c r="AA747" s="92"/>
    </row>
    <row r="748" spans="2:27" ht="13.8" x14ac:dyDescent="0.3">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c r="AA748" s="92"/>
    </row>
    <row r="749" spans="2:27" ht="13.8" x14ac:dyDescent="0.3">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c r="AA749" s="92"/>
    </row>
    <row r="750" spans="2:27" ht="13.8" x14ac:dyDescent="0.3">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c r="AA750" s="92"/>
    </row>
    <row r="751" spans="2:27" ht="13.8" x14ac:dyDescent="0.3">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c r="AA751" s="92"/>
    </row>
    <row r="752" spans="2:27" ht="13.8" x14ac:dyDescent="0.3">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c r="AA752" s="92"/>
    </row>
    <row r="753" spans="2:27" ht="13.8" x14ac:dyDescent="0.3">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c r="AA753" s="92"/>
    </row>
    <row r="754" spans="2:27" ht="13.8" x14ac:dyDescent="0.3">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c r="AA754" s="92"/>
    </row>
    <row r="755" spans="2:27" ht="13.8" x14ac:dyDescent="0.3">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c r="AA755" s="92"/>
    </row>
    <row r="756" spans="2:27" ht="13.8" x14ac:dyDescent="0.3">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c r="AA756" s="92"/>
    </row>
    <row r="757" spans="2:27" ht="13.8" x14ac:dyDescent="0.3">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c r="AA757" s="92"/>
    </row>
    <row r="758" spans="2:27" ht="13.8" x14ac:dyDescent="0.3">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c r="AA758" s="92"/>
    </row>
    <row r="759" spans="2:27" ht="13.8" x14ac:dyDescent="0.3">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c r="AA759" s="92"/>
    </row>
    <row r="760" spans="2:27" ht="13.8" x14ac:dyDescent="0.3">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c r="AA760" s="92"/>
    </row>
    <row r="761" spans="2:27" ht="13.8" x14ac:dyDescent="0.3">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c r="AA761" s="92"/>
    </row>
    <row r="762" spans="2:27" ht="13.8" x14ac:dyDescent="0.3">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c r="AA762" s="92"/>
    </row>
    <row r="763" spans="2:27" ht="13.8" x14ac:dyDescent="0.3">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c r="AA763" s="92"/>
    </row>
    <row r="764" spans="2:27" ht="13.8" x14ac:dyDescent="0.3">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c r="AA764" s="92"/>
    </row>
    <row r="765" spans="2:27" ht="13.8" x14ac:dyDescent="0.3">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c r="AA765" s="92"/>
    </row>
    <row r="766" spans="2:27" ht="13.8" x14ac:dyDescent="0.3">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c r="AA766" s="92"/>
    </row>
    <row r="767" spans="2:27" ht="13.8" x14ac:dyDescent="0.3">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c r="AA767" s="92"/>
    </row>
    <row r="768" spans="2:27" ht="13.8" x14ac:dyDescent="0.3">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c r="AA768" s="92"/>
    </row>
    <row r="769" spans="2:27" ht="13.8" x14ac:dyDescent="0.3">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c r="AA769" s="92"/>
    </row>
    <row r="770" spans="2:27" ht="13.8" x14ac:dyDescent="0.3">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c r="AA770" s="92"/>
    </row>
    <row r="771" spans="2:27" ht="13.8" x14ac:dyDescent="0.3">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c r="AA771" s="92"/>
    </row>
    <row r="772" spans="2:27" ht="13.8" x14ac:dyDescent="0.3">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c r="AA772" s="92"/>
    </row>
    <row r="773" spans="2:27" ht="13.8" x14ac:dyDescent="0.3">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c r="AA773" s="92"/>
    </row>
    <row r="774" spans="2:27" ht="13.8" x14ac:dyDescent="0.3">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c r="AA774" s="92"/>
    </row>
    <row r="775" spans="2:27" ht="13.8" x14ac:dyDescent="0.3">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c r="AA775" s="92"/>
    </row>
    <row r="776" spans="2:27" ht="13.8" x14ac:dyDescent="0.3">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c r="AA776" s="92"/>
    </row>
    <row r="777" spans="2:27" ht="13.8" x14ac:dyDescent="0.3">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c r="AA777" s="92"/>
    </row>
    <row r="778" spans="2:27" ht="13.8" x14ac:dyDescent="0.3">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c r="AA778" s="92"/>
    </row>
    <row r="779" spans="2:27" ht="13.8" x14ac:dyDescent="0.3">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c r="AA779" s="92"/>
    </row>
    <row r="780" spans="2:27" ht="13.8" x14ac:dyDescent="0.3">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c r="AA780" s="92"/>
    </row>
    <row r="781" spans="2:27" ht="13.8" x14ac:dyDescent="0.3">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c r="AA781" s="92"/>
    </row>
    <row r="782" spans="2:27" ht="13.8" x14ac:dyDescent="0.3">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c r="AA782" s="92"/>
    </row>
    <row r="783" spans="2:27" ht="13.8" x14ac:dyDescent="0.3">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c r="AA783" s="92"/>
    </row>
    <row r="784" spans="2:27" ht="13.8" x14ac:dyDescent="0.3">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c r="AA784" s="92"/>
    </row>
    <row r="785" spans="2:27" ht="13.8" x14ac:dyDescent="0.3">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c r="AA785" s="92"/>
    </row>
    <row r="786" spans="2:27" ht="13.8" x14ac:dyDescent="0.3">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c r="AA786" s="92"/>
    </row>
    <row r="787" spans="2:27" ht="13.8" x14ac:dyDescent="0.3">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c r="AA787" s="92"/>
    </row>
    <row r="788" spans="2:27" ht="13.8" x14ac:dyDescent="0.3">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c r="AA788" s="92"/>
    </row>
    <row r="789" spans="2:27" ht="13.8" x14ac:dyDescent="0.3">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c r="AA789" s="92"/>
    </row>
    <row r="790" spans="2:27" ht="13.8" x14ac:dyDescent="0.3">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c r="AA790" s="92"/>
    </row>
    <row r="791" spans="2:27" ht="13.8" x14ac:dyDescent="0.3">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c r="AA791" s="92"/>
    </row>
    <row r="792" spans="2:27" ht="13.8" x14ac:dyDescent="0.3">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c r="AA792" s="92"/>
    </row>
    <row r="793" spans="2:27" ht="13.8" x14ac:dyDescent="0.3">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c r="AA793" s="92"/>
    </row>
    <row r="794" spans="2:27" ht="13.8" x14ac:dyDescent="0.3">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c r="AA794" s="92"/>
    </row>
    <row r="795" spans="2:27" ht="13.8" x14ac:dyDescent="0.3">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c r="AA795" s="92"/>
    </row>
    <row r="796" spans="2:27" ht="13.8" x14ac:dyDescent="0.3">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c r="AA796" s="92"/>
    </row>
    <row r="797" spans="2:27" ht="13.8" x14ac:dyDescent="0.3">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c r="AA797" s="92"/>
    </row>
    <row r="798" spans="2:27" ht="13.8" x14ac:dyDescent="0.3">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c r="AA798" s="92"/>
    </row>
    <row r="799" spans="2:27" ht="13.8" x14ac:dyDescent="0.3">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c r="AA799" s="92"/>
    </row>
    <row r="800" spans="2:27" ht="13.8" x14ac:dyDescent="0.3">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c r="AA800" s="92"/>
    </row>
    <row r="801" spans="2:27" ht="13.8" x14ac:dyDescent="0.3">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c r="AA801" s="92"/>
    </row>
    <row r="802" spans="2:27" ht="13.8" x14ac:dyDescent="0.3">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c r="AA802" s="92"/>
    </row>
    <row r="803" spans="2:27" ht="13.8" x14ac:dyDescent="0.3">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c r="AA803" s="92"/>
    </row>
    <row r="804" spans="2:27" ht="13.8" x14ac:dyDescent="0.3">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c r="AA804" s="92"/>
    </row>
    <row r="805" spans="2:27" ht="13.8" x14ac:dyDescent="0.3">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c r="AA805" s="92"/>
    </row>
    <row r="806" spans="2:27" ht="13.8" x14ac:dyDescent="0.3">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c r="AA806" s="92"/>
    </row>
    <row r="807" spans="2:27" ht="13.8" x14ac:dyDescent="0.3">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c r="AA807" s="92"/>
    </row>
    <row r="808" spans="2:27" ht="13.8" x14ac:dyDescent="0.3">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c r="AA808" s="92"/>
    </row>
    <row r="809" spans="2:27" ht="13.8" x14ac:dyDescent="0.3">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c r="AA809" s="92"/>
    </row>
    <row r="810" spans="2:27" ht="13.8" x14ac:dyDescent="0.3">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c r="AA810" s="92"/>
    </row>
    <row r="811" spans="2:27" ht="13.8" x14ac:dyDescent="0.3">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c r="AA811" s="92"/>
    </row>
    <row r="812" spans="2:27" ht="13.8" x14ac:dyDescent="0.3">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c r="AA812" s="92"/>
    </row>
    <row r="813" spans="2:27" ht="13.8" x14ac:dyDescent="0.3">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c r="AA813" s="92"/>
    </row>
    <row r="814" spans="2:27" ht="13.8" x14ac:dyDescent="0.3">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c r="AA814" s="92"/>
    </row>
    <row r="815" spans="2:27" ht="13.8" x14ac:dyDescent="0.3">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c r="AA815" s="92"/>
    </row>
    <row r="816" spans="2:27" ht="13.8" x14ac:dyDescent="0.3">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c r="AA816" s="92"/>
    </row>
    <row r="817" spans="2:27" ht="13.8" x14ac:dyDescent="0.3">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c r="AA817" s="92"/>
    </row>
    <row r="818" spans="2:27" ht="13.8" x14ac:dyDescent="0.3">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c r="AA818" s="92"/>
    </row>
    <row r="819" spans="2:27" ht="13.8" x14ac:dyDescent="0.3">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c r="AA819" s="92"/>
    </row>
    <row r="820" spans="2:27" ht="13.8" x14ac:dyDescent="0.3">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c r="AA820" s="92"/>
    </row>
    <row r="821" spans="2:27" ht="13.8" x14ac:dyDescent="0.3">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c r="AA821" s="92"/>
    </row>
    <row r="822" spans="2:27" ht="13.8" x14ac:dyDescent="0.3">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c r="AA822" s="92"/>
    </row>
    <row r="823" spans="2:27" ht="13.8" x14ac:dyDescent="0.3">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c r="AA823" s="92"/>
    </row>
    <row r="824" spans="2:27" ht="13.8" x14ac:dyDescent="0.3">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c r="AA824" s="92"/>
    </row>
    <row r="825" spans="2:27" ht="13.8" x14ac:dyDescent="0.3">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c r="AA825" s="92"/>
    </row>
    <row r="826" spans="2:27" ht="13.8" x14ac:dyDescent="0.3">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c r="AA826" s="92"/>
    </row>
    <row r="827" spans="2:27" ht="13.8" x14ac:dyDescent="0.3">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c r="AA827" s="92"/>
    </row>
    <row r="828" spans="2:27" ht="13.8" x14ac:dyDescent="0.3">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c r="AA828" s="92"/>
    </row>
    <row r="829" spans="2:27" ht="13.8" x14ac:dyDescent="0.3">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c r="AA829" s="92"/>
    </row>
    <row r="830" spans="2:27" ht="13.8" x14ac:dyDescent="0.3">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c r="AA830" s="92"/>
    </row>
    <row r="831" spans="2:27" ht="13.8" x14ac:dyDescent="0.3">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c r="AA831" s="92"/>
    </row>
    <row r="832" spans="2:27" ht="13.8" x14ac:dyDescent="0.3">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c r="AA832" s="92"/>
    </row>
    <row r="833" spans="2:27" ht="13.8" x14ac:dyDescent="0.3">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c r="AA833" s="92"/>
    </row>
    <row r="834" spans="2:27" ht="13.8" x14ac:dyDescent="0.3">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c r="AA834" s="92"/>
    </row>
    <row r="835" spans="2:27" ht="13.8" x14ac:dyDescent="0.3">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c r="AA835" s="92"/>
    </row>
    <row r="836" spans="2:27" ht="13.8" x14ac:dyDescent="0.3">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c r="AA836" s="92"/>
    </row>
    <row r="837" spans="2:27" ht="13.8" x14ac:dyDescent="0.3">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c r="AA837" s="92"/>
    </row>
    <row r="838" spans="2:27" ht="13.8" x14ac:dyDescent="0.3">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c r="AA838" s="92"/>
    </row>
    <row r="839" spans="2:27" ht="13.8" x14ac:dyDescent="0.3">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c r="AA839" s="92"/>
    </row>
    <row r="840" spans="2:27" ht="13.8" x14ac:dyDescent="0.3">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c r="AA840" s="92"/>
    </row>
    <row r="841" spans="2:27" ht="13.8" x14ac:dyDescent="0.3">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c r="AA841" s="92"/>
    </row>
    <row r="842" spans="2:27" ht="13.8" x14ac:dyDescent="0.3">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c r="AA842" s="92"/>
    </row>
    <row r="843" spans="2:27" ht="13.8" x14ac:dyDescent="0.3">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c r="AA843" s="92"/>
    </row>
    <row r="844" spans="2:27" ht="13.8" x14ac:dyDescent="0.3">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c r="AA844" s="92"/>
    </row>
    <row r="845" spans="2:27" ht="13.8" x14ac:dyDescent="0.3">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c r="AA845" s="92"/>
    </row>
    <row r="846" spans="2:27" ht="13.8" x14ac:dyDescent="0.3">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c r="AA846" s="92"/>
    </row>
    <row r="847" spans="2:27" ht="13.8" x14ac:dyDescent="0.3">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c r="AA847" s="92"/>
    </row>
    <row r="848" spans="2:27" ht="13.8" x14ac:dyDescent="0.3">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c r="AA848" s="92"/>
    </row>
    <row r="849" spans="2:27" ht="13.8" x14ac:dyDescent="0.3">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c r="AA849" s="92"/>
    </row>
    <row r="850" spans="2:27" ht="13.8" x14ac:dyDescent="0.3">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c r="AA850" s="92"/>
    </row>
    <row r="851" spans="2:27" ht="13.8" x14ac:dyDescent="0.3">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c r="AA851" s="92"/>
    </row>
    <row r="852" spans="2:27" ht="13.8" x14ac:dyDescent="0.3">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c r="AA852" s="92"/>
    </row>
    <row r="853" spans="2:27" ht="13.8" x14ac:dyDescent="0.3">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c r="AA853" s="92"/>
    </row>
    <row r="854" spans="2:27" ht="13.8" x14ac:dyDescent="0.3">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c r="AA854" s="92"/>
    </row>
    <row r="855" spans="2:27" ht="13.8" x14ac:dyDescent="0.3">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c r="AA855" s="92"/>
    </row>
    <row r="856" spans="2:27" ht="13.8" x14ac:dyDescent="0.3">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c r="AA856" s="92"/>
    </row>
    <row r="857" spans="2:27" ht="13.8" x14ac:dyDescent="0.3">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c r="AA857" s="92"/>
    </row>
    <row r="858" spans="2:27" ht="13.8" x14ac:dyDescent="0.3">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c r="AA858" s="92"/>
    </row>
    <row r="859" spans="2:27" ht="13.8" x14ac:dyDescent="0.3">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c r="AA859" s="92"/>
    </row>
    <row r="860" spans="2:27" ht="13.8" x14ac:dyDescent="0.3">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c r="AA860" s="92"/>
    </row>
    <row r="861" spans="2:27" ht="13.8" x14ac:dyDescent="0.3">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c r="AA861" s="92"/>
    </row>
    <row r="862" spans="2:27" ht="13.8" x14ac:dyDescent="0.3">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c r="AA862" s="92"/>
    </row>
    <row r="863" spans="2:27" ht="13.8" x14ac:dyDescent="0.3">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c r="AA863" s="92"/>
    </row>
    <row r="864" spans="2:27" ht="13.8" x14ac:dyDescent="0.3">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c r="AA864" s="92"/>
    </row>
    <row r="865" spans="2:27" ht="13.8" x14ac:dyDescent="0.3">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c r="AA865" s="92"/>
    </row>
    <row r="866" spans="2:27" ht="13.8" x14ac:dyDescent="0.3">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c r="AA866" s="92"/>
    </row>
    <row r="867" spans="2:27" ht="13.8" x14ac:dyDescent="0.3">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c r="AA867" s="92"/>
    </row>
    <row r="868" spans="2:27" ht="13.8" x14ac:dyDescent="0.3">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c r="AA868" s="92"/>
    </row>
    <row r="869" spans="2:27" ht="13.8" x14ac:dyDescent="0.3">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c r="AA869" s="92"/>
    </row>
    <row r="870" spans="2:27" ht="13.8" x14ac:dyDescent="0.3">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c r="AA870" s="92"/>
    </row>
    <row r="871" spans="2:27" ht="13.8" x14ac:dyDescent="0.3">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c r="AA871" s="92"/>
    </row>
    <row r="872" spans="2:27" ht="13.8" x14ac:dyDescent="0.3">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c r="AA872" s="92"/>
    </row>
    <row r="873" spans="2:27" ht="13.8" x14ac:dyDescent="0.3">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c r="AA873" s="92"/>
    </row>
    <row r="874" spans="2:27" ht="13.8" x14ac:dyDescent="0.3">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c r="AA874" s="92"/>
    </row>
    <row r="875" spans="2:27" ht="13.8" x14ac:dyDescent="0.3">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c r="AA875" s="92"/>
    </row>
    <row r="876" spans="2:27" ht="13.8" x14ac:dyDescent="0.3">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c r="AA876" s="92"/>
    </row>
    <row r="877" spans="2:27" ht="13.8" x14ac:dyDescent="0.3">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c r="AA877" s="92"/>
    </row>
    <row r="878" spans="2:27" ht="13.8" x14ac:dyDescent="0.3">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c r="AA878" s="92"/>
    </row>
    <row r="879" spans="2:27" ht="13.8" x14ac:dyDescent="0.3">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c r="AA879" s="92"/>
    </row>
    <row r="880" spans="2:27" ht="13.8" x14ac:dyDescent="0.3">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c r="AA880" s="92"/>
    </row>
    <row r="881" spans="2:27" ht="13.8" x14ac:dyDescent="0.3">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c r="AA881" s="92"/>
    </row>
    <row r="882" spans="2:27" ht="13.8" x14ac:dyDescent="0.3">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c r="AA882" s="92"/>
    </row>
    <row r="883" spans="2:27" ht="13.8" x14ac:dyDescent="0.3">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c r="AA883" s="92"/>
    </row>
    <row r="884" spans="2:27" ht="13.8" x14ac:dyDescent="0.3">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c r="AA884" s="92"/>
    </row>
    <row r="885" spans="2:27" ht="13.8" x14ac:dyDescent="0.3">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c r="AA885" s="92"/>
    </row>
    <row r="886" spans="2:27" ht="13.8" x14ac:dyDescent="0.3">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c r="AA886" s="92"/>
    </row>
    <row r="887" spans="2:27" ht="13.8" x14ac:dyDescent="0.3">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c r="AA887" s="92"/>
    </row>
    <row r="888" spans="2:27" ht="13.8" x14ac:dyDescent="0.3">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c r="AA888" s="92"/>
    </row>
    <row r="889" spans="2:27" ht="13.8" x14ac:dyDescent="0.3">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c r="AA889" s="92"/>
    </row>
    <row r="890" spans="2:27" ht="13.8" x14ac:dyDescent="0.3">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c r="AA890" s="92"/>
    </row>
    <row r="891" spans="2:27" ht="13.8" x14ac:dyDescent="0.3">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c r="AA891" s="92"/>
    </row>
    <row r="892" spans="2:27" ht="13.8" x14ac:dyDescent="0.3">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c r="AA892" s="92"/>
    </row>
    <row r="893" spans="2:27" ht="13.8" x14ac:dyDescent="0.3">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c r="AA893" s="92"/>
    </row>
    <row r="894" spans="2:27" ht="13.8" x14ac:dyDescent="0.3">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c r="AA894" s="92"/>
    </row>
    <row r="895" spans="2:27" ht="13.8" x14ac:dyDescent="0.3">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c r="AA895" s="92"/>
    </row>
    <row r="896" spans="2:27" ht="13.8" x14ac:dyDescent="0.3">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c r="AA896" s="92"/>
    </row>
    <row r="897" spans="2:27" ht="13.8" x14ac:dyDescent="0.3">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c r="AA897" s="92"/>
    </row>
    <row r="898" spans="2:27" ht="13.8" x14ac:dyDescent="0.3">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c r="AA898" s="92"/>
    </row>
    <row r="899" spans="2:27" ht="13.8" x14ac:dyDescent="0.3">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c r="AA899" s="92"/>
    </row>
    <row r="900" spans="2:27" ht="13.8" x14ac:dyDescent="0.3">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c r="AA900" s="92"/>
    </row>
    <row r="901" spans="2:27" ht="13.8" x14ac:dyDescent="0.3">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c r="AA901" s="92"/>
    </row>
    <row r="902" spans="2:27" ht="13.8" x14ac:dyDescent="0.3">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c r="AA902" s="92"/>
    </row>
    <row r="903" spans="2:27" ht="13.8" x14ac:dyDescent="0.3">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c r="AA903" s="92"/>
    </row>
    <row r="904" spans="2:27" ht="13.8" x14ac:dyDescent="0.3">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c r="AA904" s="92"/>
    </row>
    <row r="905" spans="2:27" ht="13.8" x14ac:dyDescent="0.3">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c r="AA905" s="92"/>
    </row>
    <row r="906" spans="2:27" ht="13.8" x14ac:dyDescent="0.3">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c r="AA906" s="92"/>
    </row>
    <row r="907" spans="2:27" ht="13.8" x14ac:dyDescent="0.3">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c r="AA907" s="92"/>
    </row>
    <row r="908" spans="2:27" ht="13.8" x14ac:dyDescent="0.3">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c r="AA908" s="92"/>
    </row>
    <row r="909" spans="2:27" ht="13.8" x14ac:dyDescent="0.3">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c r="AA909" s="92"/>
    </row>
    <row r="910" spans="2:27" ht="13.8" x14ac:dyDescent="0.3">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c r="AA910" s="92"/>
    </row>
    <row r="911" spans="2:27" ht="13.8" x14ac:dyDescent="0.3">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c r="AA911" s="92"/>
    </row>
    <row r="912" spans="2:27" ht="13.8" x14ac:dyDescent="0.3">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c r="AA912" s="92"/>
    </row>
    <row r="913" spans="2:27" ht="13.8" x14ac:dyDescent="0.3">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c r="AA913" s="92"/>
    </row>
    <row r="914" spans="2:27" ht="13.8" x14ac:dyDescent="0.3">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c r="AA914" s="92"/>
    </row>
    <row r="915" spans="2:27" ht="13.8" x14ac:dyDescent="0.3">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c r="AA915" s="92"/>
    </row>
    <row r="916" spans="2:27" ht="13.8" x14ac:dyDescent="0.3">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c r="AA916" s="92"/>
    </row>
    <row r="917" spans="2:27" ht="13.8" x14ac:dyDescent="0.3">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c r="AA917" s="92"/>
    </row>
    <row r="918" spans="2:27" ht="13.8" x14ac:dyDescent="0.3">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c r="AA918" s="92"/>
    </row>
    <row r="919" spans="2:27" ht="13.8" x14ac:dyDescent="0.3">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c r="AA919" s="92"/>
    </row>
    <row r="920" spans="2:27" ht="13.8" x14ac:dyDescent="0.3">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c r="AA920" s="92"/>
    </row>
    <row r="921" spans="2:27" ht="13.8" x14ac:dyDescent="0.3">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c r="AA921" s="92"/>
    </row>
    <row r="922" spans="2:27" ht="13.8" x14ac:dyDescent="0.3">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c r="AA922" s="92"/>
    </row>
    <row r="923" spans="2:27" ht="13.8" x14ac:dyDescent="0.3">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c r="AA923" s="92"/>
    </row>
    <row r="924" spans="2:27" ht="13.8" x14ac:dyDescent="0.3">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c r="AA924" s="92"/>
    </row>
    <row r="925" spans="2:27" ht="13.8" x14ac:dyDescent="0.3">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c r="AA925" s="92"/>
    </row>
    <row r="926" spans="2:27" ht="13.8" x14ac:dyDescent="0.3">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c r="AA926" s="92"/>
    </row>
    <row r="927" spans="2:27" ht="13.8" x14ac:dyDescent="0.3">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c r="AA927" s="92"/>
    </row>
    <row r="928" spans="2:27" ht="13.8" x14ac:dyDescent="0.3">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c r="AA928" s="92"/>
    </row>
    <row r="929" spans="2:27" ht="13.8" x14ac:dyDescent="0.3">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c r="AA929" s="92"/>
    </row>
    <row r="930" spans="2:27" ht="13.8" x14ac:dyDescent="0.3">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c r="AA930" s="92"/>
    </row>
    <row r="931" spans="2:27" ht="13.8" x14ac:dyDescent="0.3">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c r="AA931" s="92"/>
    </row>
    <row r="932" spans="2:27" ht="13.8" x14ac:dyDescent="0.3">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c r="AA932" s="92"/>
    </row>
    <row r="933" spans="2:27" ht="13.8" x14ac:dyDescent="0.3">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c r="AA933" s="92"/>
    </row>
    <row r="934" spans="2:27" ht="13.8" x14ac:dyDescent="0.3">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c r="AA934" s="92"/>
    </row>
    <row r="935" spans="2:27" ht="13.8" x14ac:dyDescent="0.3">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c r="AA935" s="92"/>
    </row>
    <row r="936" spans="2:27" ht="13.8" x14ac:dyDescent="0.3">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c r="AA936" s="92"/>
    </row>
    <row r="937" spans="2:27" ht="13.8" x14ac:dyDescent="0.3">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c r="AA937" s="92"/>
    </row>
    <row r="938" spans="2:27" ht="13.8" x14ac:dyDescent="0.3">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c r="AA938" s="92"/>
    </row>
    <row r="939" spans="2:27" ht="13.8" x14ac:dyDescent="0.3">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c r="AA939" s="92"/>
    </row>
    <row r="940" spans="2:27" ht="13.8" x14ac:dyDescent="0.3">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c r="AA940" s="92"/>
    </row>
    <row r="941" spans="2:27" ht="13.8" x14ac:dyDescent="0.3">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c r="AA941" s="92"/>
    </row>
    <row r="942" spans="2:27" ht="13.8" x14ac:dyDescent="0.3">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c r="AA942" s="92"/>
    </row>
    <row r="943" spans="2:27" ht="13.8" x14ac:dyDescent="0.3">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c r="AA943" s="92"/>
    </row>
    <row r="944" spans="2:27" ht="13.8" x14ac:dyDescent="0.3">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c r="AA944" s="92"/>
    </row>
    <row r="945" spans="2:27" ht="13.8" x14ac:dyDescent="0.3">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c r="AA945" s="92"/>
    </row>
    <row r="946" spans="2:27" ht="13.8" x14ac:dyDescent="0.3">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c r="AA946" s="92"/>
    </row>
    <row r="947" spans="2:27" ht="13.8" x14ac:dyDescent="0.3">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c r="AA947" s="92"/>
    </row>
    <row r="948" spans="2:27" ht="13.8" x14ac:dyDescent="0.3">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c r="AA948" s="92"/>
    </row>
    <row r="949" spans="2:27" ht="13.8" x14ac:dyDescent="0.3">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c r="AA949" s="92"/>
    </row>
    <row r="950" spans="2:27" ht="13.8" x14ac:dyDescent="0.3">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c r="AA950" s="92"/>
    </row>
    <row r="951" spans="2:27" ht="13.8" x14ac:dyDescent="0.3">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c r="AA951" s="92"/>
    </row>
    <row r="952" spans="2:27" ht="13.8" x14ac:dyDescent="0.3">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c r="AA952" s="92"/>
    </row>
    <row r="953" spans="2:27" ht="13.8" x14ac:dyDescent="0.3">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c r="AA953" s="92"/>
    </row>
    <row r="954" spans="2:27" ht="13.8" x14ac:dyDescent="0.3">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c r="AA954" s="92"/>
    </row>
    <row r="955" spans="2:27" ht="13.8" x14ac:dyDescent="0.3">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c r="AA955" s="92"/>
    </row>
    <row r="956" spans="2:27" ht="13.8" x14ac:dyDescent="0.3">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c r="AA956" s="92"/>
    </row>
    <row r="957" spans="2:27" ht="13.8" x14ac:dyDescent="0.3">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c r="AA957" s="92"/>
    </row>
    <row r="958" spans="2:27" ht="13.8" x14ac:dyDescent="0.3">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c r="AA958" s="92"/>
    </row>
    <row r="959" spans="2:27" ht="13.8" x14ac:dyDescent="0.3">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c r="AA959" s="92"/>
    </row>
    <row r="960" spans="2:27" ht="13.8" x14ac:dyDescent="0.3">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c r="AA960" s="92"/>
    </row>
    <row r="961" spans="2:27" ht="13.8" x14ac:dyDescent="0.3">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c r="AA961" s="92"/>
    </row>
    <row r="962" spans="2:27" ht="13.8" x14ac:dyDescent="0.3">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c r="AA962" s="92"/>
    </row>
    <row r="963" spans="2:27" ht="13.8" x14ac:dyDescent="0.3">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c r="AA963" s="92"/>
    </row>
    <row r="964" spans="2:27" ht="13.8" x14ac:dyDescent="0.3">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c r="AA964" s="92"/>
    </row>
    <row r="965" spans="2:27" ht="13.8" x14ac:dyDescent="0.3">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c r="AA965" s="92"/>
    </row>
    <row r="966" spans="2:27" ht="13.8" x14ac:dyDescent="0.3">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c r="AA966" s="92"/>
    </row>
    <row r="967" spans="2:27" ht="13.8" x14ac:dyDescent="0.3">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c r="AA967" s="92"/>
    </row>
    <row r="968" spans="2:27" ht="13.8" x14ac:dyDescent="0.3">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c r="AA968" s="92"/>
    </row>
    <row r="969" spans="2:27" ht="13.8" x14ac:dyDescent="0.3">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c r="AA969" s="92"/>
    </row>
    <row r="970" spans="2:27" ht="13.8" x14ac:dyDescent="0.3">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c r="AA970" s="92"/>
    </row>
    <row r="971" spans="2:27" ht="13.8" x14ac:dyDescent="0.3">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c r="AA971" s="92"/>
    </row>
    <row r="972" spans="2:27" ht="13.8" x14ac:dyDescent="0.3">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c r="AA972" s="92"/>
    </row>
    <row r="973" spans="2:27" ht="13.8" x14ac:dyDescent="0.3">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c r="AA973" s="92"/>
    </row>
    <row r="974" spans="2:27" ht="13.8" x14ac:dyDescent="0.3">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c r="AA974" s="92"/>
    </row>
    <row r="975" spans="2:27" ht="13.8" x14ac:dyDescent="0.3">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c r="AA975" s="92"/>
    </row>
    <row r="976" spans="2:27" ht="13.8" x14ac:dyDescent="0.3">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c r="AA976" s="92"/>
    </row>
    <row r="977" spans="2:27" ht="13.8" x14ac:dyDescent="0.3">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c r="AA977" s="92"/>
    </row>
    <row r="978" spans="2:27" ht="13.8" x14ac:dyDescent="0.3">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c r="AA978" s="92"/>
    </row>
    <row r="979" spans="2:27" ht="13.8" x14ac:dyDescent="0.3">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c r="AA979" s="92"/>
    </row>
    <row r="980" spans="2:27" ht="13.8" x14ac:dyDescent="0.3">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c r="AA980" s="92"/>
    </row>
    <row r="981" spans="2:27" ht="13.8" x14ac:dyDescent="0.3">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c r="AA981" s="92"/>
    </row>
    <row r="982" spans="2:27" ht="13.8" x14ac:dyDescent="0.3">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c r="AA982" s="92"/>
    </row>
    <row r="983" spans="2:27" ht="13.8" x14ac:dyDescent="0.3">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c r="AA983" s="92"/>
    </row>
    <row r="984" spans="2:27" ht="13.8" x14ac:dyDescent="0.3">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c r="AA984" s="92"/>
    </row>
    <row r="985" spans="2:27" ht="13.8" x14ac:dyDescent="0.3">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c r="AA985" s="92"/>
    </row>
    <row r="986" spans="2:27" ht="13.8" x14ac:dyDescent="0.3">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c r="AA986" s="92"/>
    </row>
    <row r="987" spans="2:27" ht="13.8" x14ac:dyDescent="0.3">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c r="AA987" s="92"/>
    </row>
    <row r="988" spans="2:27" ht="13.8" x14ac:dyDescent="0.3">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c r="AA988" s="92"/>
    </row>
    <row r="989" spans="2:27" ht="13.8" x14ac:dyDescent="0.3">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c r="AA989" s="92"/>
    </row>
    <row r="990" spans="2:27" ht="13.8" x14ac:dyDescent="0.3">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c r="AA990" s="92"/>
    </row>
    <row r="991" spans="2:27" ht="13.8" x14ac:dyDescent="0.3">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c r="AA991" s="92"/>
    </row>
    <row r="992" spans="2:27" ht="13.8" x14ac:dyDescent="0.3">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c r="AA992" s="92"/>
    </row>
    <row r="993" spans="2:27" ht="13.8" x14ac:dyDescent="0.3">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c r="AA993" s="92"/>
    </row>
    <row r="994" spans="2:27" ht="13.8" x14ac:dyDescent="0.3">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c r="AA994" s="92"/>
    </row>
    <row r="995" spans="2:27" ht="13.8" x14ac:dyDescent="0.3">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c r="AA995" s="92"/>
    </row>
    <row r="996" spans="2:27" ht="13.8" x14ac:dyDescent="0.3">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c r="AA996" s="92"/>
    </row>
    <row r="997" spans="2:27" ht="13.8" x14ac:dyDescent="0.3">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c r="AA997" s="92"/>
    </row>
    <row r="998" spans="2:27" ht="13.8" x14ac:dyDescent="0.3">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c r="AA998" s="92"/>
    </row>
    <row r="999" spans="2:27" ht="13.8" x14ac:dyDescent="0.3">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c r="AA999" s="92"/>
    </row>
    <row r="1000" spans="2:27" ht="13.8" x14ac:dyDescent="0.3">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c r="AA1000" s="92"/>
    </row>
    <row r="1001" spans="2:27" ht="13.8" x14ac:dyDescent="0.3">
      <c r="B1001" s="92"/>
      <c r="C1001" s="92"/>
      <c r="D1001" s="92"/>
      <c r="E1001" s="92"/>
      <c r="F1001" s="92"/>
      <c r="G1001" s="92"/>
      <c r="H1001" s="92"/>
      <c r="I1001" s="92"/>
      <c r="J1001" s="92"/>
      <c r="K1001" s="92"/>
      <c r="L1001" s="92"/>
      <c r="M1001" s="92"/>
      <c r="N1001" s="92"/>
      <c r="O1001" s="92"/>
      <c r="P1001" s="92"/>
      <c r="Q1001" s="92"/>
      <c r="R1001" s="92"/>
      <c r="S1001" s="92"/>
      <c r="T1001" s="92"/>
      <c r="U1001" s="92"/>
      <c r="V1001" s="92"/>
      <c r="W1001" s="92"/>
      <c r="X1001" s="92"/>
      <c r="Y1001" s="92"/>
      <c r="Z1001" s="92"/>
      <c r="AA1001" s="92"/>
    </row>
    <row r="1002" spans="2:27" ht="13.8" x14ac:dyDescent="0.3">
      <c r="B1002" s="92"/>
      <c r="C1002" s="92"/>
      <c r="D1002" s="92"/>
      <c r="E1002" s="92"/>
      <c r="F1002" s="92"/>
      <c r="G1002" s="92"/>
      <c r="H1002" s="92"/>
      <c r="I1002" s="92"/>
      <c r="J1002" s="92"/>
      <c r="K1002" s="92"/>
      <c r="L1002" s="92"/>
      <c r="M1002" s="92"/>
      <c r="N1002" s="92"/>
      <c r="O1002" s="92"/>
      <c r="P1002" s="92"/>
      <c r="Q1002" s="92"/>
      <c r="R1002" s="92"/>
      <c r="S1002" s="92"/>
      <c r="T1002" s="92"/>
      <c r="U1002" s="92"/>
      <c r="V1002" s="92"/>
      <c r="W1002" s="92"/>
      <c r="X1002" s="92"/>
      <c r="Y1002" s="92"/>
      <c r="Z1002" s="92"/>
      <c r="AA1002" s="92"/>
    </row>
    <row r="1003" spans="2:27" ht="13.8" x14ac:dyDescent="0.3">
      <c r="B1003" s="92"/>
      <c r="C1003" s="92"/>
      <c r="D1003" s="92"/>
      <c r="E1003" s="92"/>
      <c r="F1003" s="92"/>
      <c r="G1003" s="92"/>
      <c r="H1003" s="92"/>
      <c r="I1003" s="92"/>
      <c r="J1003" s="92"/>
      <c r="K1003" s="92"/>
      <c r="L1003" s="92"/>
      <c r="M1003" s="92"/>
      <c r="N1003" s="92"/>
      <c r="O1003" s="92"/>
      <c r="P1003" s="92"/>
      <c r="Q1003" s="92"/>
      <c r="R1003" s="92"/>
      <c r="S1003" s="92"/>
      <c r="T1003" s="92"/>
      <c r="U1003" s="92"/>
      <c r="V1003" s="92"/>
      <c r="W1003" s="92"/>
      <c r="X1003" s="92"/>
      <c r="Y1003" s="92"/>
      <c r="Z1003" s="92"/>
      <c r="AA1003" s="92"/>
    </row>
    <row r="1004" spans="2:27" ht="13.8" x14ac:dyDescent="0.3">
      <c r="B1004" s="92"/>
      <c r="C1004" s="92"/>
      <c r="D1004" s="92"/>
      <c r="E1004" s="92"/>
      <c r="F1004" s="92"/>
      <c r="G1004" s="92"/>
      <c r="H1004" s="92"/>
      <c r="I1004" s="92"/>
      <c r="J1004" s="92"/>
      <c r="K1004" s="92"/>
      <c r="L1004" s="92"/>
      <c r="M1004" s="92"/>
      <c r="N1004" s="92"/>
      <c r="O1004" s="92"/>
      <c r="P1004" s="92"/>
      <c r="Q1004" s="92"/>
      <c r="R1004" s="92"/>
      <c r="S1004" s="92"/>
      <c r="T1004" s="92"/>
      <c r="U1004" s="92"/>
      <c r="V1004" s="92"/>
      <c r="W1004" s="92"/>
      <c r="X1004" s="92"/>
      <c r="Y1004" s="92"/>
      <c r="Z1004" s="92"/>
      <c r="AA1004" s="92"/>
    </row>
  </sheetData>
  <mergeCells count="8">
    <mergeCell ref="C51:D51"/>
    <mergeCell ref="B5:E5"/>
    <mergeCell ref="G5:J5"/>
    <mergeCell ref="L5:O5"/>
    <mergeCell ref="B6:E6"/>
    <mergeCell ref="L6:O6"/>
    <mergeCell ref="G6:J6"/>
    <mergeCell ref="H51:I51"/>
  </mergeCells>
  <pageMargins left="0.7" right="0.7" top="0.75" bottom="0.75" header="0.3" footer="0.3"/>
  <pageSetup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16f67e-40c3-40a1-9799-f02a3017ae3c">
      <Terms xmlns="http://schemas.microsoft.com/office/infopath/2007/PartnerControls"/>
    </lcf76f155ced4ddcb4097134ff3c332f>
    <TaxCatchAll xmlns="c5df76d2-79aa-4729-9156-a271e4b06585" xsi:nil="true"/>
    <Open_x0020_with_x0020_Seclore xmlns="1816f67e-40c3-40a1-9799-f02a3017ae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CBFB459EFC7148B7E2783750D199D5" ma:contentTypeVersion="16" ma:contentTypeDescription="Create a new document." ma:contentTypeScope="" ma:versionID="a1995b9072f3ca4d41f8aa8faef8e7a3">
  <xsd:schema xmlns:xsd="http://www.w3.org/2001/XMLSchema" xmlns:xs="http://www.w3.org/2001/XMLSchema" xmlns:p="http://schemas.microsoft.com/office/2006/metadata/properties" xmlns:ns2="1816f67e-40c3-40a1-9799-f02a3017ae3c" xmlns:ns3="c5df76d2-79aa-4729-9156-a271e4b06585" targetNamespace="http://schemas.microsoft.com/office/2006/metadata/properties" ma:root="true" ma:fieldsID="830d61e7c23d62a3867c599327838912" ns2:_="" ns3:_="">
    <xsd:import namespace="1816f67e-40c3-40a1-9799-f02a3017ae3c"/>
    <xsd:import namespace="c5df76d2-79aa-4729-9156-a271e4b06585"/>
    <xsd:element name="properties">
      <xsd:complexType>
        <xsd:sequence>
          <xsd:element name="documentManagement">
            <xsd:complexType>
              <xsd:all>
                <xsd:element ref="ns2:Open_x0020_with_x0020_Seclor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16f67e-40c3-40a1-9799-f02a3017ae3c" elementFormDefault="qualified">
    <xsd:import namespace="http://schemas.microsoft.com/office/2006/documentManagement/types"/>
    <xsd:import namespace="http://schemas.microsoft.com/office/infopath/2007/PartnerControls"/>
    <xsd:element name="Open_x0020_with_x0020_Seclore" ma:index="8" nillable="true" ma:displayName="Open with Seclore" ma:hidden="true" ma:internalName="Open_x0020_with_x0020_Seclor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955067c-4844-4e4f-970b-73b17f11172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f76d2-79aa-4729-9156-a271e4b0658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79c6b37-1c01-42e8-a716-4c76b297166f}" ma:internalName="TaxCatchAll" ma:showField="CatchAllData" ma:web="c5df76d2-79aa-4729-9156-a271e4b065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B7D976-1D0A-472E-996D-A4AB8FDF3CC8}">
  <ds:schemaRefs>
    <ds:schemaRef ds:uri="http://schemas.microsoft.com/sharepoint/v3/contenttype/forms"/>
  </ds:schemaRefs>
</ds:datastoreItem>
</file>

<file path=customXml/itemProps2.xml><?xml version="1.0" encoding="utf-8"?>
<ds:datastoreItem xmlns:ds="http://schemas.openxmlformats.org/officeDocument/2006/customXml" ds:itemID="{1B8F3D41-FF02-4234-AAD6-9F19FF5C13E1}">
  <ds:schemaRefs>
    <ds:schemaRef ds:uri="http://schemas.microsoft.com/office/2006/metadata/properties"/>
    <ds:schemaRef ds:uri="http://schemas.microsoft.com/office/infopath/2007/PartnerControls"/>
    <ds:schemaRef ds:uri="1816f67e-40c3-40a1-9799-f02a3017ae3c"/>
    <ds:schemaRef ds:uri="c5df76d2-79aa-4729-9156-a271e4b06585"/>
  </ds:schemaRefs>
</ds:datastoreItem>
</file>

<file path=customXml/itemProps3.xml><?xml version="1.0" encoding="utf-8"?>
<ds:datastoreItem xmlns:ds="http://schemas.openxmlformats.org/officeDocument/2006/customXml" ds:itemID="{20CE8688-7F64-4FB3-85A2-E69626144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16f67e-40c3-40a1-9799-f02a3017ae3c"/>
    <ds:schemaRef ds:uri="c5df76d2-79aa-4729-9156-a271e4b065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Sc.A. Standalone Surveys</vt:lpstr>
      <vt:lpstr>Sc. B. Nested surveys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 V MADONDO</dc:creator>
  <cp:keywords/>
  <dc:description/>
  <cp:lastModifiedBy>yvonne madondo</cp:lastModifiedBy>
  <cp:revision/>
  <dcterms:created xsi:type="dcterms:W3CDTF">2024-10-17T11:03:06Z</dcterms:created>
  <dcterms:modified xsi:type="dcterms:W3CDTF">2025-12-17T16:49:21Z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0x01010013CBFB459EFC7148B7E2783750D199D5</vt:lpwstr>
  </property>
  <property fmtid="{D5CDD505-2E9C-101B-9397-08002B2CF9AE}" pid="3" name="MediaServiceImageTags">
    <vt:lpwstr/>
  </property>
</Properties>
</file>